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0" windowWidth="19320" windowHeight="11840" tabRatio="967" activeTab="0"/>
  </bookViews>
  <sheets>
    <sheet name="Controls" sheetId="1" r:id="rId1"/>
    <sheet name="HistoricalDailyRainfall" sheetId="2" r:id="rId2"/>
    <sheet name="HistoricalDekadalRainfall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<sst xmlns="http://schemas.openxmlformats.org/spreadsheetml/2006/main" count="42" uniqueCount="42">
  <si>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2. Enter the desired start and end dekads for your contract in the appropriate boxes listed under Contract Parameters</t>
  </si>
  <si>
    <t>4. Enter Risk Loading, Administrative and Business Expenses, and Additional Loading due to uncertainty in the relevent boxes under Pricing Parameters</t>
  </si>
  <si>
    <t>Results</t>
  </si>
  <si>
    <t>Year</t>
  </si>
  <si>
    <t>Administrative and Business Expenses</t>
  </si>
  <si>
    <t>Additional Loading due to uncertainty</t>
  </si>
  <si>
    <t>Risk Price</t>
  </si>
  <si>
    <t>Maximum Loss</t>
  </si>
  <si>
    <t>Administrative and Business Expenses</t>
  </si>
  <si>
    <t>Additional Loading due to uncertainty</t>
  </si>
  <si>
    <t>Risk Loading</t>
  </si>
  <si>
    <t>Contract Name</t>
  </si>
  <si>
    <t>Contract Parameters</t>
  </si>
  <si>
    <t>Pricing Parameters</t>
  </si>
  <si>
    <t xml:space="preserve">3.  Set your Trigger and Exit in the corresponding boxes also listed under Contract Parameters.  </t>
  </si>
  <si>
    <t xml:space="preserve">1. Enter historical daily rainfall data into the spreadsheet labeled HistoricalDailyRainfall.   </t>
  </si>
  <si>
    <t>Note: You will only enter data in green cells, all other cells carry out calculations or present results, and do not need to be modified</t>
  </si>
  <si>
    <t>Start Dekad</t>
  </si>
  <si>
    <t>End Dekad</t>
  </si>
  <si>
    <t>Trigger (mm)</t>
  </si>
  <si>
    <t>Exit (mm)</t>
  </si>
  <si>
    <t>Cap (mm)</t>
  </si>
  <si>
    <t>Parameters</t>
  </si>
  <si>
    <t>enter name here</t>
  </si>
  <si>
    <t>Controls</t>
  </si>
  <si>
    <t>End Day (GC)</t>
  </si>
  <si>
    <t>Dekad</t>
  </si>
  <si>
    <t>Payout as Percent of Maximum Payout</t>
  </si>
  <si>
    <t>Total Rainfall for Contract Window</t>
  </si>
  <si>
    <t>Payout as Percent of Maximum Payout</t>
  </si>
  <si>
    <t>Contract Parameter</t>
  </si>
  <si>
    <t>Instructions:</t>
  </si>
  <si>
    <t>29-Feb</t>
  </si>
  <si>
    <t>Start Day (GC)</t>
  </si>
  <si>
    <t>Cap (mm)</t>
  </si>
  <si>
    <t>Exit (mm)</t>
  </si>
  <si>
    <t>Trigger (mm)</t>
  </si>
  <si>
    <t>Start Dekad</t>
  </si>
  <si>
    <t>End Dekad</t>
  </si>
  <si>
    <t>Cost of Capital</t>
  </si>
  <si>
    <t>Average Payout</t>
  </si>
  <si>
    <t>Market Price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</si>
</sst>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0.000%"/>
    <numFmt numFmtId="172" formatCode="0.0000%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8"/>
      <name val="Verdana"/>
      <family val="0"/>
    </font>
    <font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73" fontId="7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1" fontId="0" fillId="0" borderId="11" xfId="0" applyNumberFormat="1" applyBorder="1" applyAlignment="1">
      <alignment wrapText="1"/>
    </xf>
    <xf numFmtId="0" fontId="0" fillId="0" borderId="14" xfId="0" applyBorder="1" applyAlignment="1">
      <alignment/>
    </xf>
    <xf numFmtId="16" fontId="0" fillId="0" borderId="0" xfId="0" applyNumberFormat="1" applyAlignment="1">
      <alignment/>
    </xf>
    <xf numFmtId="0" fontId="0" fillId="0" borderId="15" xfId="0" applyBorder="1" applyAlignment="1">
      <alignment horizontal="right"/>
    </xf>
    <xf numFmtId="16" fontId="0" fillId="0" borderId="16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 horizontal="right"/>
    </xf>
    <xf numFmtId="0" fontId="8" fillId="33" borderId="0" xfId="0" applyFont="1" applyFill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9" fillId="34" borderId="12" xfId="0" applyFont="1" applyFill="1" applyBorder="1" applyAlignment="1">
      <alignment/>
    </xf>
    <xf numFmtId="1" fontId="9" fillId="0" borderId="23" xfId="0" applyNumberFormat="1" applyFont="1" applyBorder="1" applyAlignment="1">
      <alignment wrapText="1"/>
    </xf>
    <xf numFmtId="1" fontId="9" fillId="0" borderId="24" xfId="0" applyNumberFormat="1" applyFont="1" applyBorder="1" applyAlignment="1">
      <alignment wrapText="1"/>
    </xf>
    <xf numFmtId="1" fontId="0" fillId="0" borderId="21" xfId="0" applyNumberFormat="1" applyBorder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9" fontId="0" fillId="0" borderId="22" xfId="59" applyFont="1" applyBorder="1" applyAlignment="1">
      <alignment/>
    </xf>
    <xf numFmtId="9" fontId="0" fillId="0" borderId="0" xfId="59" applyFont="1" applyAlignment="1">
      <alignment/>
    </xf>
    <xf numFmtId="9" fontId="0" fillId="34" borderId="21" xfId="59" applyFont="1" applyFill="1" applyBorder="1" applyAlignment="1">
      <alignment/>
    </xf>
    <xf numFmtId="9" fontId="0" fillId="0" borderId="20" xfId="59" applyFont="1" applyBorder="1" applyAlignment="1">
      <alignment/>
    </xf>
    <xf numFmtId="9" fontId="0" fillId="34" borderId="22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pane xSplit="21000" topLeftCell="AW1" activePane="topLeft" state="split"/>
      <selection pane="topLeft" activeCell="F10" sqref="F10"/>
      <selection pane="topRight" activeCell="P1" sqref="P1"/>
    </sheetView>
  </sheetViews>
  <sheetFormatPr defaultColWidth="11.57421875" defaultRowHeight="12.75"/>
  <cols>
    <col min="1" max="1" width="13.140625" style="0" customWidth="1"/>
    <col min="2" max="2" width="16.00390625" style="0" customWidth="1"/>
    <col min="3" max="3" width="11.8515625" style="0" customWidth="1"/>
    <col min="4" max="4" width="30.00390625" style="0" customWidth="1"/>
    <col min="5" max="5" width="11.140625" style="0" customWidth="1"/>
    <col min="6" max="6" width="14.00390625" style="0" customWidth="1"/>
    <col min="7" max="7" width="10.421875" style="0" customWidth="1"/>
    <col min="8" max="8" width="12.00390625" style="0" customWidth="1"/>
    <col min="9" max="9" width="13.421875" style="0" customWidth="1"/>
    <col min="10" max="11" width="11.421875" style="0" customWidth="1"/>
    <col min="12" max="12" width="24.421875" style="0" customWidth="1"/>
    <col min="13" max="16384" width="11.421875" style="0" customWidth="1"/>
  </cols>
  <sheetData>
    <row r="1" s="27" customFormat="1" ht="16.5">
      <c r="A1" s="31" t="s">
        <v>31</v>
      </c>
    </row>
    <row r="2" s="27" customFormat="1" ht="16.5">
      <c r="A2" s="31" t="s">
        <v>15</v>
      </c>
    </row>
    <row r="3" s="27" customFormat="1" ht="16.5">
      <c r="A3" s="31" t="s">
        <v>0</v>
      </c>
    </row>
    <row r="4" s="27" customFormat="1" ht="16.5">
      <c r="A4" s="31" t="s">
        <v>14</v>
      </c>
    </row>
    <row r="5" s="27" customFormat="1" ht="16.5">
      <c r="A5" s="31" t="s">
        <v>1</v>
      </c>
    </row>
    <row r="6" s="27" customFormat="1" ht="16.5">
      <c r="A6" s="31" t="s">
        <v>16</v>
      </c>
    </row>
    <row r="7" s="36" customFormat="1" ht="16.5">
      <c r="A7" s="37" t="s">
        <v>24</v>
      </c>
    </row>
    <row r="8" spans="1:5" s="20" customFormat="1" ht="15">
      <c r="A8" s="51" t="s">
        <v>12</v>
      </c>
      <c r="D8" s="52" t="s">
        <v>13</v>
      </c>
      <c r="E8"/>
    </row>
    <row r="9" spans="1:9" ht="15">
      <c r="A9" s="50" t="s">
        <v>11</v>
      </c>
      <c r="B9" s="44"/>
      <c r="C9" s="3"/>
      <c r="D9" s="2" t="s">
        <v>39</v>
      </c>
      <c r="E9" s="55">
        <v>0</v>
      </c>
      <c r="F9" s="19"/>
      <c r="G9" s="4"/>
      <c r="H9" s="4"/>
      <c r="I9" s="4"/>
    </row>
    <row r="10" spans="1:9" ht="15">
      <c r="A10" s="45" t="s">
        <v>23</v>
      </c>
      <c r="B10" s="40"/>
      <c r="C10" s="3"/>
      <c r="D10" s="3" t="s">
        <v>4</v>
      </c>
      <c r="E10" s="57">
        <v>0</v>
      </c>
      <c r="F10" s="18"/>
      <c r="G10" s="4"/>
      <c r="H10" s="4"/>
      <c r="I10" s="4"/>
    </row>
    <row r="11" spans="1:9" ht="15">
      <c r="A11" s="46" t="s">
        <v>22</v>
      </c>
      <c r="B11" s="47"/>
      <c r="C11" s="21"/>
      <c r="D11" s="3" t="s">
        <v>5</v>
      </c>
      <c r="E11" s="57">
        <v>0</v>
      </c>
      <c r="F11" s="9"/>
      <c r="G11" s="9"/>
      <c r="H11" s="9"/>
      <c r="I11" s="9"/>
    </row>
    <row r="12" spans="1:9" ht="15">
      <c r="A12" s="41" t="s">
        <v>17</v>
      </c>
      <c r="B12" s="33">
        <v>0</v>
      </c>
      <c r="D12" s="6" t="s">
        <v>7</v>
      </c>
      <c r="E12" s="56">
        <v>1</v>
      </c>
      <c r="F12" s="8"/>
      <c r="G12" s="14"/>
      <c r="H12" s="16"/>
      <c r="I12" s="4"/>
    </row>
    <row r="13" spans="1:9" ht="15">
      <c r="A13" s="42" t="s">
        <v>18</v>
      </c>
      <c r="B13" s="32">
        <v>0</v>
      </c>
      <c r="F13" s="8"/>
      <c r="G13" s="14"/>
      <c r="H13" s="10"/>
      <c r="I13" s="10"/>
    </row>
    <row r="14" spans="1:9" ht="15">
      <c r="A14" s="42" t="s">
        <v>19</v>
      </c>
      <c r="B14" s="32">
        <v>0</v>
      </c>
      <c r="F14" s="8"/>
      <c r="G14" s="14"/>
      <c r="H14" s="10"/>
      <c r="I14" s="10"/>
    </row>
    <row r="15" spans="1:9" ht="15">
      <c r="A15" s="43" t="s">
        <v>20</v>
      </c>
      <c r="B15" s="34">
        <v>0</v>
      </c>
      <c r="F15" s="8"/>
      <c r="G15" s="14"/>
      <c r="H15" s="10"/>
      <c r="I15" s="10"/>
    </row>
    <row r="16" spans="1:9" ht="15">
      <c r="A16" s="42" t="s">
        <v>21</v>
      </c>
      <c r="B16" s="35">
        <v>25</v>
      </c>
      <c r="F16" s="8"/>
      <c r="G16" s="14"/>
      <c r="H16" s="10"/>
      <c r="I16" s="10"/>
    </row>
    <row r="17" spans="1:9" s="36" customFormat="1" ht="16.5">
      <c r="A17" s="37" t="s">
        <v>2</v>
      </c>
      <c r="F17" s="38"/>
      <c r="G17" s="39"/>
      <c r="H17" s="39"/>
      <c r="I17" s="39"/>
    </row>
    <row r="18" spans="1:9" ht="36">
      <c r="A18" s="2" t="s">
        <v>3</v>
      </c>
      <c r="B18" s="48" t="s">
        <v>27</v>
      </c>
      <c r="C18" s="15"/>
      <c r="F18" s="9"/>
      <c r="G18" s="9"/>
      <c r="H18" s="9"/>
      <c r="I18" s="9"/>
    </row>
    <row r="19" spans="1:9" ht="12">
      <c r="A19" s="3">
        <f>HistoricalDekadalRainfall!D$1</f>
        <v>1995</v>
      </c>
      <c r="B19" s="54">
        <f>IF(HistoricalDekadalRainfall!D$41&gt;100%,1,HistoricalDekadalRainfall!D$41)</f>
        <v>0</v>
      </c>
      <c r="C19" s="11"/>
      <c r="D19" s="2" t="s">
        <v>40</v>
      </c>
      <c r="E19" s="54">
        <f>AVERAGE(B19:B33)</f>
        <v>0</v>
      </c>
      <c r="F19" s="4"/>
      <c r="G19" s="14"/>
      <c r="H19" s="16"/>
      <c r="I19" s="4"/>
    </row>
    <row r="20" spans="1:12" ht="12">
      <c r="A20" s="3">
        <f>HistoricalDekadalRainfall!E$1</f>
        <v>1996</v>
      </c>
      <c r="B20" s="54">
        <f>IF(HistoricalDekadalRainfall!E$41&gt;100%,1,HistoricalDekadalRainfall!E$41)</f>
        <v>0</v>
      </c>
      <c r="C20" s="11"/>
      <c r="D20" s="3" t="s">
        <v>10</v>
      </c>
      <c r="E20" s="53">
        <f>$E$9*($E$12-$E$19)</f>
        <v>0</v>
      </c>
      <c r="F20" s="8"/>
      <c r="G20" s="14"/>
      <c r="H20" s="10"/>
      <c r="I20" s="10"/>
      <c r="K20" s="19"/>
      <c r="L20" s="4"/>
    </row>
    <row r="21" spans="1:12" ht="12.75">
      <c r="A21" s="3">
        <f>HistoricalDekadalRainfall!F$1</f>
        <v>1997</v>
      </c>
      <c r="B21" s="54">
        <f>IF(HistoricalDekadalRainfall!F$41&gt;100%,1,HistoricalDekadalRainfall!F$41)</f>
        <v>0</v>
      </c>
      <c r="C21" s="11"/>
      <c r="D21" s="3" t="s">
        <v>6</v>
      </c>
      <c r="E21" s="53">
        <f>(E19+E9*(E12-E19))</f>
        <v>0</v>
      </c>
      <c r="F21" s="8"/>
      <c r="G21" s="14"/>
      <c r="H21" s="10"/>
      <c r="I21" s="10"/>
      <c r="K21" s="49"/>
      <c r="L21" s="49"/>
    </row>
    <row r="22" spans="1:12" ht="12.75">
      <c r="A22" s="3">
        <f>HistoricalDekadalRainfall!G$1</f>
        <v>1998</v>
      </c>
      <c r="B22" s="54">
        <f>IF(HistoricalDekadalRainfall!G$41&gt;100%,1,HistoricalDekadalRainfall!G$41)</f>
        <v>0</v>
      </c>
      <c r="C22" s="11"/>
      <c r="D22" s="3" t="s">
        <v>8</v>
      </c>
      <c r="E22" s="53">
        <f>E10</f>
        <v>0</v>
      </c>
      <c r="F22" s="8"/>
      <c r="G22" s="14"/>
      <c r="H22" s="10"/>
      <c r="I22" s="10"/>
      <c r="K22" s="49"/>
      <c r="L22" s="49"/>
    </row>
    <row r="23" spans="1:12" ht="12.75">
      <c r="A23" s="3">
        <f>HistoricalDekadalRainfall!H$1</f>
        <v>1999</v>
      </c>
      <c r="B23" s="54">
        <f>IF(HistoricalDekadalRainfall!H$41&gt;100%,1,HistoricalDekadalRainfall!H$41)</f>
        <v>0</v>
      </c>
      <c r="C23" s="11"/>
      <c r="D23" s="3" t="s">
        <v>9</v>
      </c>
      <c r="E23" s="53">
        <f>E11</f>
        <v>0</v>
      </c>
      <c r="F23" s="8"/>
      <c r="G23" s="14"/>
      <c r="H23" s="10"/>
      <c r="I23" s="10"/>
      <c r="K23" s="49"/>
      <c r="L23" s="49"/>
    </row>
    <row r="24" spans="1:12" ht="12.75">
      <c r="A24" s="3">
        <f>HistoricalDekadalRainfall!I$1</f>
        <v>2000</v>
      </c>
      <c r="B24" s="54">
        <f>IF(HistoricalDekadalRainfall!I$41&gt;100%,1,HistoricalDekadalRainfall!I$41)</f>
        <v>0</v>
      </c>
      <c r="C24" s="11"/>
      <c r="D24" s="6" t="s">
        <v>41</v>
      </c>
      <c r="E24" s="56">
        <f>SUM(E21:E23)</f>
        <v>0</v>
      </c>
      <c r="F24" s="8"/>
      <c r="G24" s="14"/>
      <c r="H24" s="10"/>
      <c r="I24" s="10"/>
      <c r="K24" s="49"/>
      <c r="L24" s="49"/>
    </row>
    <row r="25" spans="1:12" ht="12.75">
      <c r="A25" s="3">
        <f>HistoricalDekadalRainfall!J$1</f>
        <v>2001</v>
      </c>
      <c r="B25" s="54">
        <f>IF(HistoricalDekadalRainfall!J$41&gt;100%,1,HistoricalDekadalRainfall!J$41)</f>
        <v>0</v>
      </c>
      <c r="C25" s="11"/>
      <c r="K25" s="49"/>
      <c r="L25" s="49"/>
    </row>
    <row r="26" spans="1:12" ht="12.75">
      <c r="A26" s="3">
        <f>HistoricalDekadalRainfall!K$1</f>
        <v>2002</v>
      </c>
      <c r="B26" s="54">
        <f>IF(HistoricalDekadalRainfall!K$41&gt;100%,1,HistoricalDekadalRainfall!K$41)</f>
        <v>0</v>
      </c>
      <c r="C26" s="11"/>
      <c r="K26" s="49"/>
      <c r="L26" s="49"/>
    </row>
    <row r="27" spans="1:12" ht="12.75">
      <c r="A27" s="3">
        <f>HistoricalDekadalRainfall!L$1</f>
        <v>2003</v>
      </c>
      <c r="B27" s="54">
        <f>IF(HistoricalDekadalRainfall!L$41&gt;100%,1,HistoricalDekadalRainfall!L$41)</f>
        <v>0</v>
      </c>
      <c r="C27" s="11"/>
      <c r="F27" s="7"/>
      <c r="K27" s="49"/>
      <c r="L27" s="49"/>
    </row>
    <row r="28" spans="1:12" ht="12.75">
      <c r="A28" s="3">
        <f>HistoricalDekadalRainfall!M$1</f>
        <v>2004</v>
      </c>
      <c r="B28" s="54">
        <f>IF(HistoricalDekadalRainfall!M$41&gt;100%,1,HistoricalDekadalRainfall!M$41)</f>
        <v>0</v>
      </c>
      <c r="C28" s="11"/>
      <c r="K28" s="49"/>
      <c r="L28" s="49"/>
    </row>
    <row r="29" spans="1:12" ht="12.75">
      <c r="A29" s="3">
        <f>HistoricalDekadalRainfall!N$1</f>
        <v>2005</v>
      </c>
      <c r="B29" s="54">
        <f>IF(HistoricalDekadalRainfall!N$41&gt;100%,1,HistoricalDekadalRainfall!N$41)</f>
        <v>0</v>
      </c>
      <c r="C29" s="11"/>
      <c r="F29" s="15"/>
      <c r="G29" s="15"/>
      <c r="H29" s="15"/>
      <c r="I29" s="15"/>
      <c r="K29" s="49"/>
      <c r="L29" s="49"/>
    </row>
    <row r="30" spans="1:12" ht="12.75">
      <c r="A30" s="3">
        <f>HistoricalDekadalRainfall!O$1</f>
        <v>2006</v>
      </c>
      <c r="B30" s="54">
        <f>IF(HistoricalDekadalRainfall!O$41&gt;100%,1,HistoricalDekadalRainfall!O$41)</f>
        <v>0</v>
      </c>
      <c r="C30" s="11"/>
      <c r="F30" s="14"/>
      <c r="G30" s="14"/>
      <c r="H30" s="11"/>
      <c r="I30" s="14"/>
      <c r="K30" s="49"/>
      <c r="L30" s="49"/>
    </row>
    <row r="31" spans="1:12" ht="12.75">
      <c r="A31" s="3">
        <f>HistoricalDekadalRainfall!P$1</f>
        <v>2007</v>
      </c>
      <c r="B31" s="54">
        <f>IF(HistoricalDekadalRainfall!P$41&gt;100%,1,HistoricalDekadalRainfall!P$41)</f>
        <v>0</v>
      </c>
      <c r="C31" s="11"/>
      <c r="F31" s="14"/>
      <c r="G31" s="14"/>
      <c r="H31" s="11"/>
      <c r="I31" s="14"/>
      <c r="K31" s="49"/>
      <c r="L31" s="49"/>
    </row>
    <row r="32" spans="1:12" ht="12.75">
      <c r="A32" s="3">
        <f>HistoricalDekadalRainfall!Q$1</f>
        <v>2008</v>
      </c>
      <c r="B32" s="54">
        <f>IF(HistoricalDekadalRainfall!Q$41&gt;100%,1,HistoricalDekadalRainfall!Q$41)</f>
        <v>0</v>
      </c>
      <c r="C32" s="11"/>
      <c r="F32" s="14"/>
      <c r="G32" s="14"/>
      <c r="H32" s="11"/>
      <c r="I32" s="14"/>
      <c r="K32" s="49"/>
      <c r="L32" s="49"/>
    </row>
    <row r="33" spans="1:12" ht="12.75">
      <c r="A33" s="6">
        <f>HistoricalDekadalRainfall!R$1</f>
        <v>2009</v>
      </c>
      <c r="B33" s="54">
        <f>IF(HistoricalDekadalRainfall!R$41&gt;100%,1,HistoricalDekadalRainfall!R$41)</f>
        <v>0</v>
      </c>
      <c r="C33" s="11"/>
      <c r="F33" s="14"/>
      <c r="G33" s="14"/>
      <c r="H33" s="11"/>
      <c r="I33" s="14"/>
      <c r="K33" s="49"/>
      <c r="L33" s="49"/>
    </row>
    <row r="34" spans="6:12" ht="12.75">
      <c r="F34" s="14"/>
      <c r="G34" s="14"/>
      <c r="H34" s="11"/>
      <c r="I34" s="14"/>
      <c r="K34" s="49"/>
      <c r="L34" s="49"/>
    </row>
    <row r="35" spans="6:12" ht="12.75">
      <c r="F35" s="14"/>
      <c r="G35" s="14"/>
      <c r="H35" s="11"/>
      <c r="I35" s="14"/>
      <c r="K35" s="49"/>
      <c r="L35" s="49"/>
    </row>
    <row r="36" spans="6:12" ht="12.75">
      <c r="F36" s="14"/>
      <c r="G36" s="14"/>
      <c r="H36" s="11"/>
      <c r="I36" s="14"/>
      <c r="K36" s="49"/>
      <c r="L36" s="49"/>
    </row>
    <row r="37" spans="6:12" ht="12.75">
      <c r="F37" s="14"/>
      <c r="G37" s="14"/>
      <c r="H37" s="11"/>
      <c r="I37" s="14"/>
      <c r="K37" s="49"/>
      <c r="L37" s="49"/>
    </row>
    <row r="38" spans="6:12" ht="12.75">
      <c r="F38" s="14"/>
      <c r="G38" s="14"/>
      <c r="H38" s="11"/>
      <c r="I38" s="14"/>
      <c r="K38" s="49"/>
      <c r="L38" s="49"/>
    </row>
    <row r="39" spans="6:12" ht="12.75">
      <c r="F39" s="14"/>
      <c r="G39" s="14"/>
      <c r="H39" s="11"/>
      <c r="I39" s="14"/>
      <c r="K39" s="49"/>
      <c r="L39" s="49"/>
    </row>
    <row r="40" spans="6:12" ht="12.75">
      <c r="F40" s="14"/>
      <c r="G40" s="14"/>
      <c r="H40" s="11"/>
      <c r="I40" s="14"/>
      <c r="K40" s="49"/>
      <c r="L40" s="49"/>
    </row>
    <row r="41" spans="6:12" ht="12.75">
      <c r="F41" s="14"/>
      <c r="G41" s="14"/>
      <c r="H41" s="11"/>
      <c r="I41" s="14"/>
      <c r="K41" s="49"/>
      <c r="L41" s="49"/>
    </row>
    <row r="42" spans="6:12" ht="12.75">
      <c r="F42" s="14"/>
      <c r="G42" s="14"/>
      <c r="H42" s="11"/>
      <c r="I42" s="14"/>
      <c r="K42" s="49"/>
      <c r="L42" s="49"/>
    </row>
    <row r="43" spans="6:12" ht="12.75">
      <c r="F43" s="14"/>
      <c r="G43" s="14"/>
      <c r="H43" s="11"/>
      <c r="I43" s="14"/>
      <c r="K43" s="49"/>
      <c r="L43" s="49"/>
    </row>
    <row r="44" spans="6:12" ht="12.75">
      <c r="F44" s="14"/>
      <c r="G44" s="14"/>
      <c r="H44" s="11"/>
      <c r="I44" s="14"/>
      <c r="K44" s="49"/>
      <c r="L44" s="49"/>
    </row>
    <row r="45" spans="1:12" ht="15">
      <c r="A45" s="12"/>
      <c r="B45" s="13"/>
      <c r="E45" s="12"/>
      <c r="H45" s="13"/>
      <c r="K45" s="49"/>
      <c r="L45" s="49"/>
    </row>
    <row r="46" spans="2:12" ht="12.75">
      <c r="B46" s="1"/>
      <c r="K46" s="49"/>
      <c r="L46" s="49"/>
    </row>
    <row r="47" spans="11:12" ht="12.75">
      <c r="K47" s="49"/>
      <c r="L47" s="49"/>
    </row>
    <row r="48" spans="11:12" ht="12.75">
      <c r="K48" s="49"/>
      <c r="L48" s="49"/>
    </row>
    <row r="49" spans="11:12" ht="12.75">
      <c r="K49" s="49"/>
      <c r="L49" s="49"/>
    </row>
    <row r="50" spans="11:12" ht="12.75">
      <c r="K50" s="49"/>
      <c r="L50" s="49"/>
    </row>
    <row r="51" spans="11:12" ht="12.75">
      <c r="K51" s="49"/>
      <c r="L51" s="49"/>
    </row>
    <row r="52" spans="11:12" ht="12.75">
      <c r="K52" s="49"/>
      <c r="L52" s="49"/>
    </row>
    <row r="53" spans="11:12" ht="12.75">
      <c r="K53" s="49"/>
      <c r="L53" s="49"/>
    </row>
    <row r="54" spans="11:12" ht="12.75">
      <c r="K54" s="49"/>
      <c r="L54" s="49"/>
    </row>
    <row r="55" spans="11:12" ht="12.75">
      <c r="K55" s="49"/>
      <c r="L55" s="49"/>
    </row>
    <row r="56" spans="11:12" ht="12.75">
      <c r="K56" s="49"/>
      <c r="L56" s="49"/>
    </row>
    <row r="57" spans="11:12" ht="12.75">
      <c r="K57" s="49"/>
      <c r="L57" s="49"/>
    </row>
    <row r="64" ht="12">
      <c r="B64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371"/>
  <sheetViews>
    <sheetView workbookViewId="0" topLeftCell="A275">
      <selection activeCell="A215" sqref="A215"/>
    </sheetView>
  </sheetViews>
  <sheetFormatPr defaultColWidth="11.57421875" defaultRowHeight="12.75"/>
  <cols>
    <col min="1" max="1" width="11.421875" style="0" customWidth="1"/>
    <col min="2" max="16" width="12.421875" style="0" customWidth="1"/>
    <col min="17" max="17" width="11.421875" style="0" customWidth="1"/>
    <col min="18" max="18" width="15.28125" style="0" customWidth="1"/>
    <col min="19" max="19" width="5.28125" style="0" customWidth="1"/>
    <col min="20" max="20" width="14.7109375" style="0" customWidth="1"/>
    <col min="21" max="36" width="5.8515625" style="0" customWidth="1"/>
    <col min="37" max="16384" width="11.421875" style="0" customWidth="1"/>
  </cols>
  <sheetData>
    <row r="1" spans="2:214" ht="12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>
        <v>2009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</row>
    <row r="2" spans="1:214" ht="12">
      <c r="A2" s="23">
        <v>39083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</row>
    <row r="3" spans="1:214" ht="12">
      <c r="A3" s="23">
        <v>39084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</row>
    <row r="4" spans="1:214" ht="12">
      <c r="A4" s="23">
        <v>39085</v>
      </c>
      <c r="B4">
        <v>0</v>
      </c>
      <c r="C4">
        <v>0</v>
      </c>
      <c r="D4">
        <v>0</v>
      </c>
      <c r="E4">
        <v>0.7026004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</row>
    <row r="5" spans="1:214" ht="12">
      <c r="A5" s="23">
        <v>39086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</row>
    <row r="6" spans="1:214" ht="12">
      <c r="A6" s="23">
        <v>39087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</row>
    <row r="7" spans="1:214" ht="12">
      <c r="A7" s="23">
        <v>39088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</row>
    <row r="8" spans="1:214" ht="12">
      <c r="A8" s="23">
        <v>39089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</row>
    <row r="9" spans="1:214" ht="12">
      <c r="A9" s="23">
        <v>39090</v>
      </c>
      <c r="B9">
        <v>0</v>
      </c>
      <c r="C9">
        <v>0</v>
      </c>
      <c r="D9">
        <v>0</v>
      </c>
      <c r="E9">
        <v>0</v>
      </c>
      <c r="F9">
        <v>1.434327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</row>
    <row r="10" spans="1:214" ht="12">
      <c r="A10" s="23">
        <v>39091</v>
      </c>
      <c r="B10">
        <v>0</v>
      </c>
      <c r="C10">
        <v>0</v>
      </c>
      <c r="D10">
        <v>0</v>
      </c>
      <c r="E10">
        <v>0</v>
      </c>
      <c r="F10">
        <v>5.947006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</row>
    <row r="11" spans="1:214" ht="12">
      <c r="A11" s="23">
        <v>39092</v>
      </c>
      <c r="B11">
        <v>0</v>
      </c>
      <c r="C11">
        <v>0</v>
      </c>
      <c r="D11">
        <v>0</v>
      </c>
      <c r="E11">
        <v>0</v>
      </c>
      <c r="F11">
        <v>1.404854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</row>
    <row r="12" spans="1:214" ht="12">
      <c r="A12" s="23">
        <v>39093</v>
      </c>
      <c r="B12">
        <v>0</v>
      </c>
      <c r="C12">
        <v>0.5794648</v>
      </c>
      <c r="D12">
        <v>0</v>
      </c>
      <c r="E12">
        <v>0</v>
      </c>
      <c r="F12">
        <v>7.815434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</row>
    <row r="13" spans="1:214" ht="12">
      <c r="A13" s="23">
        <v>39094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5.077592</v>
      </c>
      <c r="J13">
        <v>0</v>
      </c>
      <c r="K13">
        <v>5.037036</v>
      </c>
      <c r="L13">
        <v>0</v>
      </c>
      <c r="M13">
        <v>0</v>
      </c>
      <c r="N13">
        <v>0</v>
      </c>
      <c r="O13">
        <v>0</v>
      </c>
      <c r="P13">
        <v>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</row>
    <row r="14" spans="1:214" ht="12">
      <c r="A14" s="23">
        <v>39095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</row>
    <row r="15" spans="1:214" ht="12">
      <c r="A15" s="23">
        <v>39096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</row>
    <row r="16" spans="1:214" ht="12">
      <c r="A16" s="23">
        <v>39097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</row>
    <row r="17" spans="1:214" ht="12">
      <c r="A17" s="23">
        <v>39098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0.5565186</v>
      </c>
      <c r="O17">
        <v>0</v>
      </c>
      <c r="P17"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</row>
    <row r="18" spans="1:214" ht="12">
      <c r="A18" s="23">
        <v>39099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</row>
    <row r="19" spans="1:214" ht="12">
      <c r="A19" s="23">
        <v>39100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</row>
    <row r="20" spans="1:214" ht="12">
      <c r="A20" s="23">
        <v>39101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</row>
    <row r="21" spans="1:214" ht="12">
      <c r="A21" s="23">
        <v>39102</v>
      </c>
      <c r="B21">
        <v>0</v>
      </c>
      <c r="C21">
        <v>0</v>
      </c>
      <c r="D21">
        <v>0</v>
      </c>
      <c r="E21">
        <v>3.509391</v>
      </c>
      <c r="F21">
        <v>0</v>
      </c>
      <c r="G21">
        <v>0</v>
      </c>
      <c r="H21">
        <v>0</v>
      </c>
      <c r="I21">
        <v>0</v>
      </c>
      <c r="J21">
        <v>0.6532918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</row>
    <row r="22" spans="1:214" ht="12">
      <c r="A22" s="23">
        <v>39103</v>
      </c>
      <c r="B22">
        <v>0</v>
      </c>
      <c r="C22">
        <v>0</v>
      </c>
      <c r="D22">
        <v>0</v>
      </c>
      <c r="E22">
        <v>1.010864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</row>
    <row r="23" spans="1:214" ht="12">
      <c r="A23" s="23">
        <v>39104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</row>
    <row r="24" spans="1:214" ht="12">
      <c r="A24" s="23">
        <v>39105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</row>
    <row r="25" spans="1:214" ht="12">
      <c r="A25" s="23">
        <v>39106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</row>
    <row r="26" spans="1:214" ht="12">
      <c r="A26" s="23">
        <v>39107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</row>
    <row r="27" spans="1:214" ht="12">
      <c r="A27" s="23">
        <v>39108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</row>
    <row r="28" spans="1:214" ht="12">
      <c r="A28" s="23">
        <v>39109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</row>
    <row r="29" spans="1:214" ht="12">
      <c r="A29" s="23">
        <v>39110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</row>
    <row r="30" spans="1:214" ht="12">
      <c r="A30" s="23">
        <v>39111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</row>
    <row r="31" spans="1:214" ht="12">
      <c r="A31" s="23">
        <v>39112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</row>
    <row r="32" spans="1:214" ht="12">
      <c r="A32" s="23">
        <v>39113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</row>
    <row r="33" spans="1:214" ht="12">
      <c r="A33" s="23">
        <v>39114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</row>
    <row r="34" spans="1:214" ht="12">
      <c r="A34" s="23">
        <v>39115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</row>
    <row r="35" spans="1:214" ht="12">
      <c r="A35" s="23">
        <v>39116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</row>
    <row r="36" spans="1:214" ht="12">
      <c r="A36" s="23">
        <v>39117</v>
      </c>
      <c r="B36">
        <v>0</v>
      </c>
      <c r="C36">
        <v>0</v>
      </c>
      <c r="D36">
        <v>0</v>
      </c>
      <c r="E36">
        <v>0.3846793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</row>
    <row r="37" spans="1:214" ht="12">
      <c r="A37" s="23">
        <v>39118</v>
      </c>
      <c r="B37">
        <v>0</v>
      </c>
      <c r="C37">
        <v>3.072953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</row>
    <row r="38" spans="1:214" ht="12">
      <c r="A38" s="23">
        <v>39119</v>
      </c>
      <c r="B38">
        <v>0</v>
      </c>
      <c r="C38">
        <v>0.4596542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</row>
    <row r="39" spans="1:214" ht="12">
      <c r="A39" s="23">
        <v>39120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s="28"/>
      <c r="R39" s="29"/>
      <c r="S39" s="30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</row>
    <row r="40" spans="1:214" ht="12">
      <c r="A40" s="23">
        <v>39121</v>
      </c>
      <c r="B40">
        <v>0</v>
      </c>
      <c r="C40">
        <v>0</v>
      </c>
      <c r="D40">
        <v>0</v>
      </c>
      <c r="E40">
        <v>1.744529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28"/>
      <c r="R40" s="29"/>
      <c r="S40" s="30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</row>
    <row r="41" spans="1:214" ht="12">
      <c r="A41" s="23">
        <v>39122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28"/>
      <c r="R41" s="29"/>
      <c r="S41" s="30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</row>
    <row r="42" spans="1:214" ht="12">
      <c r="A42" s="23">
        <v>39123</v>
      </c>
      <c r="B42">
        <v>0</v>
      </c>
      <c r="C42">
        <v>0</v>
      </c>
      <c r="D42">
        <v>0</v>
      </c>
      <c r="E42">
        <v>3.611573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</row>
    <row r="43" spans="1:214" ht="12">
      <c r="A43" s="23">
        <v>39124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</row>
    <row r="44" spans="1:214" ht="12">
      <c r="A44" s="23">
        <v>39125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0.3526777</v>
      </c>
      <c r="Q44" s="28"/>
      <c r="R44" s="29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</row>
    <row r="45" spans="1:214" ht="12">
      <c r="A45" s="23">
        <v>39126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28"/>
      <c r="R45" s="2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</row>
    <row r="46" spans="1:214" ht="12">
      <c r="A46" s="23">
        <v>39127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</row>
    <row r="47" spans="1:214" ht="12">
      <c r="A47" s="23">
        <v>39128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0.759472</v>
      </c>
      <c r="O47">
        <v>0</v>
      </c>
      <c r="P47">
        <v>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</row>
    <row r="48" spans="1:214" ht="12">
      <c r="A48" s="23">
        <v>39129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</row>
    <row r="49" spans="1:214" ht="12">
      <c r="A49" s="23">
        <v>39130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</row>
    <row r="50" spans="1:214" ht="12">
      <c r="A50" s="23">
        <v>39131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0.4949405</v>
      </c>
      <c r="O50">
        <v>0</v>
      </c>
      <c r="P50">
        <v>0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</row>
    <row r="51" spans="1:214" ht="12">
      <c r="A51" s="23">
        <v>39132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</row>
    <row r="52" spans="1:214" ht="12">
      <c r="A52" s="23">
        <v>39133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</row>
    <row r="53" spans="1:214" ht="12">
      <c r="A53" s="23">
        <v>39134</v>
      </c>
      <c r="B53">
        <v>0.3689203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</row>
    <row r="54" spans="1:214" ht="12">
      <c r="A54" s="23">
        <v>39135</v>
      </c>
      <c r="B54">
        <v>0</v>
      </c>
      <c r="C54">
        <v>0</v>
      </c>
      <c r="D54">
        <v>0</v>
      </c>
      <c r="E54">
        <v>0.4016127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</row>
    <row r="55" spans="1:214" ht="12">
      <c r="A55" s="23">
        <v>39136</v>
      </c>
      <c r="B55">
        <v>2.760402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</row>
    <row r="56" spans="1:214" ht="12">
      <c r="A56" s="23">
        <v>39137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</row>
    <row r="57" spans="1:214" ht="12">
      <c r="A57" s="23">
        <v>39138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</row>
    <row r="58" spans="1:214" ht="12">
      <c r="A58" s="23">
        <v>39139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</row>
    <row r="59" spans="1:214" ht="12">
      <c r="A59" s="23">
        <v>39140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2.312324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</row>
    <row r="60" spans="1:214" ht="12">
      <c r="A60" t="s">
        <v>32</v>
      </c>
      <c r="B60">
        <v>0</v>
      </c>
      <c r="C60">
        <v>0.635685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</row>
    <row r="61" spans="1:214" ht="12">
      <c r="A61" s="23">
        <v>39141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</row>
    <row r="62" spans="1:214" ht="12">
      <c r="A62" s="23">
        <v>39142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2.672785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</row>
    <row r="63" spans="1:214" ht="12">
      <c r="A63" s="23">
        <v>39143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</row>
    <row r="64" spans="1:214" ht="12">
      <c r="A64" s="23">
        <v>39144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</row>
    <row r="65" spans="1:214" ht="12">
      <c r="A65" s="23">
        <v>39145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0.3412201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</row>
    <row r="66" spans="1:214" ht="12">
      <c r="A66" s="23">
        <v>39146</v>
      </c>
      <c r="B66">
        <v>0</v>
      </c>
      <c r="C66">
        <v>3.461933</v>
      </c>
      <c r="D66">
        <v>0</v>
      </c>
      <c r="E66">
        <v>0</v>
      </c>
      <c r="F66">
        <v>0</v>
      </c>
      <c r="G66">
        <v>0</v>
      </c>
      <c r="H66">
        <v>0</v>
      </c>
      <c r="I66">
        <v>1.441685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</row>
    <row r="67" spans="1:214" ht="12">
      <c r="A67" s="23">
        <v>39147</v>
      </c>
      <c r="B67">
        <v>0</v>
      </c>
      <c r="C67">
        <v>6.051457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</row>
    <row r="68" spans="1:214" ht="12">
      <c r="A68" s="23">
        <v>39148</v>
      </c>
      <c r="B68">
        <v>0</v>
      </c>
      <c r="C68">
        <v>0</v>
      </c>
      <c r="D68">
        <v>0</v>
      </c>
      <c r="E68">
        <v>0</v>
      </c>
      <c r="F68">
        <v>0</v>
      </c>
      <c r="G68">
        <v>0.3006301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</row>
    <row r="69" spans="1:214" ht="12">
      <c r="A69" s="23">
        <v>39149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</row>
    <row r="70" spans="1:214" ht="12">
      <c r="A70" s="23">
        <v>39150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</row>
    <row r="71" spans="1:214" ht="12">
      <c r="A71" s="23">
        <v>39151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5.296704</v>
      </c>
      <c r="N71">
        <v>0</v>
      </c>
      <c r="O71">
        <v>0</v>
      </c>
      <c r="P71">
        <v>0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</row>
    <row r="72" spans="1:214" ht="12">
      <c r="A72" s="23">
        <v>39152</v>
      </c>
      <c r="B72">
        <v>0</v>
      </c>
      <c r="C72">
        <v>0</v>
      </c>
      <c r="D72">
        <v>5.77569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5.751143</v>
      </c>
      <c r="M72">
        <v>8.37804</v>
      </c>
      <c r="N72">
        <v>0</v>
      </c>
      <c r="O72">
        <v>0</v>
      </c>
      <c r="P72">
        <v>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</row>
    <row r="73" spans="1:214" ht="12">
      <c r="A73" s="23">
        <v>39153</v>
      </c>
      <c r="B73">
        <v>14.70749</v>
      </c>
      <c r="C73">
        <v>0</v>
      </c>
      <c r="D73">
        <v>3.059224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18.09095</v>
      </c>
      <c r="M73">
        <v>0</v>
      </c>
      <c r="N73">
        <v>0</v>
      </c>
      <c r="O73">
        <v>0</v>
      </c>
      <c r="P73">
        <v>0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</row>
    <row r="74" spans="1:214" ht="12">
      <c r="A74" s="23">
        <v>39154</v>
      </c>
      <c r="B74">
        <v>0</v>
      </c>
      <c r="C74">
        <v>1.079513</v>
      </c>
      <c r="D74">
        <v>0.7895774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10.91625</v>
      </c>
      <c r="M74">
        <v>0</v>
      </c>
      <c r="N74">
        <v>0</v>
      </c>
      <c r="O74">
        <v>0</v>
      </c>
      <c r="P74">
        <v>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</row>
    <row r="75" spans="1:214" ht="12">
      <c r="A75" s="23">
        <v>39155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</row>
    <row r="76" spans="1:214" ht="12">
      <c r="A76" s="23">
        <v>39156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</row>
    <row r="77" spans="1:214" ht="12">
      <c r="A77" s="23">
        <v>39157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8.803621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</row>
    <row r="78" spans="1:214" ht="12">
      <c r="A78" s="23">
        <v>39158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2.403452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</row>
    <row r="79" spans="1:214" ht="12">
      <c r="A79" s="23">
        <v>39159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0.7446417</v>
      </c>
      <c r="N79">
        <v>0</v>
      </c>
      <c r="O79">
        <v>0</v>
      </c>
      <c r="P79">
        <v>0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</row>
    <row r="80" spans="1:214" ht="12">
      <c r="A80" s="23">
        <v>39160</v>
      </c>
      <c r="B80">
        <v>1.397579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</row>
    <row r="81" spans="1:214" ht="12">
      <c r="A81" s="23">
        <v>39161</v>
      </c>
      <c r="B81">
        <v>0</v>
      </c>
      <c r="C81">
        <v>2.344148</v>
      </c>
      <c r="D81">
        <v>0.2605017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</row>
    <row r="82" spans="1:214" ht="12">
      <c r="A82" s="23">
        <v>39162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13.04358</v>
      </c>
      <c r="M82">
        <v>0</v>
      </c>
      <c r="N82">
        <v>0</v>
      </c>
      <c r="O82">
        <v>0</v>
      </c>
      <c r="P82">
        <v>0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</row>
    <row r="83" spans="1:214" ht="12">
      <c r="A83" s="23">
        <v>39163</v>
      </c>
      <c r="B83">
        <v>79.19878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</row>
    <row r="84" spans="1:214" ht="12">
      <c r="A84" s="23">
        <v>39164</v>
      </c>
      <c r="B84">
        <v>0</v>
      </c>
      <c r="C84">
        <v>4.762644</v>
      </c>
      <c r="D84">
        <v>0.2968382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0.4055035</v>
      </c>
      <c r="N84">
        <v>0</v>
      </c>
      <c r="O84">
        <v>0</v>
      </c>
      <c r="P84">
        <v>0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</row>
    <row r="85" spans="1:214" ht="12">
      <c r="A85" s="23">
        <v>39165</v>
      </c>
      <c r="B85">
        <v>0</v>
      </c>
      <c r="C85">
        <v>14.11079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0.3629688</v>
      </c>
      <c r="L85">
        <v>0</v>
      </c>
      <c r="M85">
        <v>0</v>
      </c>
      <c r="N85">
        <v>0</v>
      </c>
      <c r="O85">
        <v>0</v>
      </c>
      <c r="P85">
        <v>0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</row>
    <row r="86" spans="1:214" ht="12">
      <c r="A86" s="23">
        <v>39166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11.85499</v>
      </c>
      <c r="O86">
        <v>0</v>
      </c>
      <c r="P86">
        <v>4.519831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</row>
    <row r="87" spans="1:214" ht="12">
      <c r="A87" s="23">
        <v>39167</v>
      </c>
      <c r="B87">
        <v>0</v>
      </c>
      <c r="C87">
        <v>10.8681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</row>
    <row r="88" spans="1:214" ht="12">
      <c r="A88" s="23">
        <v>39168</v>
      </c>
      <c r="B88">
        <v>0</v>
      </c>
      <c r="C88">
        <v>1.995396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</row>
    <row r="89" spans="1:214" ht="12">
      <c r="A89" s="23">
        <v>39169</v>
      </c>
      <c r="B89">
        <v>0</v>
      </c>
      <c r="C89">
        <v>0</v>
      </c>
      <c r="D89">
        <v>0</v>
      </c>
      <c r="E89">
        <v>0</v>
      </c>
      <c r="F89">
        <v>5.083368</v>
      </c>
      <c r="G89">
        <v>0</v>
      </c>
      <c r="H89">
        <v>0</v>
      </c>
      <c r="I89">
        <v>0.3545038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</row>
    <row r="90" spans="1:214" ht="12">
      <c r="A90" s="23">
        <v>39170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1.730168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</row>
    <row r="91" spans="1:214" ht="12">
      <c r="A91" s="23">
        <v>39171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</row>
    <row r="92" spans="1:214" ht="12">
      <c r="A92" s="23">
        <v>39172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</row>
    <row r="93" spans="1:214" ht="12">
      <c r="A93" s="23">
        <v>39173</v>
      </c>
      <c r="B93">
        <v>0</v>
      </c>
      <c r="C93">
        <v>0</v>
      </c>
      <c r="D93">
        <v>0</v>
      </c>
      <c r="E93">
        <v>0.304311</v>
      </c>
      <c r="F93">
        <v>0</v>
      </c>
      <c r="G93">
        <v>0</v>
      </c>
      <c r="H93">
        <v>0</v>
      </c>
      <c r="I93">
        <v>0</v>
      </c>
      <c r="J93">
        <v>0</v>
      </c>
      <c r="K93">
        <v>1.136605</v>
      </c>
      <c r="L93">
        <v>0</v>
      </c>
      <c r="M93">
        <v>0</v>
      </c>
      <c r="N93">
        <v>0</v>
      </c>
      <c r="O93">
        <v>0</v>
      </c>
      <c r="P93">
        <v>0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</row>
    <row r="94" spans="1:214" ht="12">
      <c r="A94" s="23">
        <v>39174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</row>
    <row r="95" spans="1:214" ht="12">
      <c r="A95" s="23">
        <v>39175</v>
      </c>
      <c r="B95">
        <v>0</v>
      </c>
      <c r="C95">
        <v>1.030538</v>
      </c>
      <c r="D95">
        <v>8.787384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</row>
    <row r="96" spans="1:214" ht="12">
      <c r="A96" s="23">
        <v>39176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1.109374</v>
      </c>
      <c r="J96">
        <v>0</v>
      </c>
      <c r="K96">
        <v>5.711679</v>
      </c>
      <c r="L96">
        <v>0</v>
      </c>
      <c r="M96">
        <v>0</v>
      </c>
      <c r="N96">
        <v>0</v>
      </c>
      <c r="O96">
        <v>0</v>
      </c>
      <c r="P96">
        <v>0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</row>
    <row r="97" spans="1:214" ht="12">
      <c r="A97" s="23">
        <v>39177</v>
      </c>
      <c r="B97">
        <v>1.017184</v>
      </c>
      <c r="C97">
        <v>0</v>
      </c>
      <c r="D97">
        <v>3.023214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3.973281</v>
      </c>
      <c r="O97">
        <v>0</v>
      </c>
      <c r="P97">
        <v>4.778173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</row>
    <row r="98" spans="1:214" ht="12">
      <c r="A98" s="23">
        <v>39178</v>
      </c>
      <c r="B98">
        <v>0</v>
      </c>
      <c r="C98">
        <v>0</v>
      </c>
      <c r="D98">
        <v>0</v>
      </c>
      <c r="E98">
        <v>0</v>
      </c>
      <c r="F98">
        <v>0</v>
      </c>
      <c r="G98">
        <v>1.462942</v>
      </c>
      <c r="H98">
        <v>0</v>
      </c>
      <c r="I98">
        <v>4.53402</v>
      </c>
      <c r="J98">
        <v>0</v>
      </c>
      <c r="K98">
        <v>0</v>
      </c>
      <c r="L98">
        <v>0</v>
      </c>
      <c r="M98">
        <v>1.026456</v>
      </c>
      <c r="N98">
        <v>0</v>
      </c>
      <c r="O98">
        <v>0</v>
      </c>
      <c r="P98">
        <v>0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</row>
    <row r="99" spans="1:214" ht="12">
      <c r="A99" s="23">
        <v>39179</v>
      </c>
      <c r="B99">
        <v>0</v>
      </c>
      <c r="C99">
        <v>0</v>
      </c>
      <c r="D99">
        <v>5.002502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</row>
    <row r="100" spans="1:214" ht="12">
      <c r="A100" s="23">
        <v>39180</v>
      </c>
      <c r="B100">
        <v>0</v>
      </c>
      <c r="C100">
        <v>0</v>
      </c>
      <c r="D100">
        <v>3.503833</v>
      </c>
      <c r="E100">
        <v>0</v>
      </c>
      <c r="F100">
        <v>0</v>
      </c>
      <c r="G100">
        <v>0</v>
      </c>
      <c r="H100">
        <v>0</v>
      </c>
      <c r="I100">
        <v>2.221769</v>
      </c>
      <c r="J100">
        <v>0</v>
      </c>
      <c r="K100">
        <v>0</v>
      </c>
      <c r="L100">
        <v>0</v>
      </c>
      <c r="M100">
        <v>68.63067</v>
      </c>
      <c r="N100">
        <v>0</v>
      </c>
      <c r="O100">
        <v>0</v>
      </c>
      <c r="P100">
        <v>0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</row>
    <row r="101" spans="1:214" ht="12">
      <c r="A101" s="23">
        <v>39181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4.490545</v>
      </c>
      <c r="P101">
        <v>0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</row>
    <row r="102" spans="1:214" ht="12">
      <c r="A102" s="23">
        <v>39182</v>
      </c>
      <c r="B102">
        <v>0</v>
      </c>
      <c r="C102">
        <v>0</v>
      </c>
      <c r="D102">
        <v>0</v>
      </c>
      <c r="E102">
        <v>3.304924</v>
      </c>
      <c r="F102">
        <v>0</v>
      </c>
      <c r="G102">
        <v>0</v>
      </c>
      <c r="H102">
        <v>3.509192</v>
      </c>
      <c r="I102">
        <v>0</v>
      </c>
      <c r="J102">
        <v>0</v>
      </c>
      <c r="K102">
        <v>0</v>
      </c>
      <c r="L102">
        <v>0</v>
      </c>
      <c r="M102">
        <v>11.09625</v>
      </c>
      <c r="N102">
        <v>0</v>
      </c>
      <c r="O102">
        <v>20.43757</v>
      </c>
      <c r="P102">
        <v>0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</row>
    <row r="103" spans="1:214" ht="12">
      <c r="A103" s="23">
        <v>39183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12.99322</v>
      </c>
      <c r="P103">
        <v>0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</row>
    <row r="104" spans="1:214" ht="12">
      <c r="A104" s="23">
        <v>39184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</row>
    <row r="105" spans="1:214" ht="12">
      <c r="A105" s="23">
        <v>39185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</row>
    <row r="106" spans="1:214" ht="12">
      <c r="A106" s="23">
        <v>39186</v>
      </c>
      <c r="B106">
        <v>0</v>
      </c>
      <c r="C106">
        <v>4.29073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</row>
    <row r="107" spans="1:214" ht="12">
      <c r="A107" s="23">
        <v>39187</v>
      </c>
      <c r="B107">
        <v>3.903477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</row>
    <row r="108" spans="1:214" ht="12">
      <c r="A108" s="23">
        <v>39188</v>
      </c>
      <c r="B108">
        <v>1.942385</v>
      </c>
      <c r="C108">
        <v>0</v>
      </c>
      <c r="D108">
        <v>0</v>
      </c>
      <c r="E108">
        <v>0</v>
      </c>
      <c r="F108">
        <v>0</v>
      </c>
      <c r="G108">
        <v>2.625346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</row>
    <row r="109" spans="1:214" ht="12">
      <c r="A109" s="23">
        <v>39189</v>
      </c>
      <c r="B109">
        <v>0.3904435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1.549481</v>
      </c>
      <c r="L109">
        <v>0</v>
      </c>
      <c r="M109">
        <v>0</v>
      </c>
      <c r="N109">
        <v>0</v>
      </c>
      <c r="O109">
        <v>0</v>
      </c>
      <c r="P109">
        <v>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</row>
    <row r="110" spans="1:214" ht="12">
      <c r="A110" s="23">
        <v>39190</v>
      </c>
      <c r="B110">
        <v>0.3979197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0.5697964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</row>
    <row r="111" spans="1:214" ht="12">
      <c r="A111" s="23">
        <v>39191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</row>
    <row r="112" spans="1:214" ht="12">
      <c r="A112" s="23">
        <v>39192</v>
      </c>
      <c r="B112">
        <v>0</v>
      </c>
      <c r="C112">
        <v>1.668798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</row>
    <row r="113" spans="1:214" ht="12">
      <c r="A113" s="23">
        <v>39193</v>
      </c>
      <c r="B113">
        <v>9.081852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11.66492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0.9296814</v>
      </c>
      <c r="O113">
        <v>0</v>
      </c>
      <c r="P113">
        <v>0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</row>
    <row r="114" spans="1:214" ht="12">
      <c r="A114" s="23">
        <v>39194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</row>
    <row r="115" spans="1:214" ht="12">
      <c r="A115" s="23">
        <v>39195</v>
      </c>
      <c r="B115">
        <v>5.60022</v>
      </c>
      <c r="C115">
        <v>0</v>
      </c>
      <c r="D115">
        <v>0</v>
      </c>
      <c r="E115">
        <v>0</v>
      </c>
      <c r="F115">
        <v>0</v>
      </c>
      <c r="G115">
        <v>7.866806</v>
      </c>
      <c r="H115">
        <v>0</v>
      </c>
      <c r="I115">
        <v>0</v>
      </c>
      <c r="J115">
        <v>0</v>
      </c>
      <c r="K115">
        <v>0</v>
      </c>
      <c r="L115">
        <v>6.14357</v>
      </c>
      <c r="M115">
        <v>0</v>
      </c>
      <c r="N115">
        <v>0</v>
      </c>
      <c r="O115">
        <v>0</v>
      </c>
      <c r="P115">
        <v>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</row>
    <row r="116" spans="1:214" ht="12">
      <c r="A116" s="23">
        <v>39196</v>
      </c>
      <c r="B116">
        <v>0</v>
      </c>
      <c r="C116">
        <v>2.96459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5.195688</v>
      </c>
      <c r="L116">
        <v>0</v>
      </c>
      <c r="M116">
        <v>0.2275124</v>
      </c>
      <c r="N116">
        <v>0</v>
      </c>
      <c r="O116">
        <v>0</v>
      </c>
      <c r="P116">
        <v>0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</row>
    <row r="117" spans="1:214" ht="12">
      <c r="A117" s="23">
        <v>39197</v>
      </c>
      <c r="B117">
        <v>1.69839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4.542966</v>
      </c>
      <c r="L117">
        <v>0</v>
      </c>
      <c r="M117">
        <v>0</v>
      </c>
      <c r="N117">
        <v>0</v>
      </c>
      <c r="O117">
        <v>0</v>
      </c>
      <c r="P117">
        <v>0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</row>
    <row r="118" spans="1:214" ht="12">
      <c r="A118" s="23">
        <v>39198</v>
      </c>
      <c r="B118">
        <v>2.37439</v>
      </c>
      <c r="C118">
        <v>4.875621</v>
      </c>
      <c r="D118">
        <v>1.376926</v>
      </c>
      <c r="E118">
        <v>0.4656741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</row>
    <row r="119" spans="1:214" ht="12">
      <c r="A119" s="23">
        <v>39199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2.597322</v>
      </c>
      <c r="O119">
        <v>0</v>
      </c>
      <c r="P119">
        <v>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</row>
    <row r="120" spans="1:214" ht="12">
      <c r="A120" s="23">
        <v>39200</v>
      </c>
      <c r="B120">
        <v>1.362866</v>
      </c>
      <c r="C120">
        <v>4.681039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</row>
    <row r="121" spans="1:214" ht="12">
      <c r="A121" s="23">
        <v>39201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3.601217</v>
      </c>
      <c r="O121">
        <v>7.307431</v>
      </c>
      <c r="P121">
        <v>0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</row>
    <row r="122" spans="1:214" ht="12">
      <c r="A122" s="23">
        <v>39202</v>
      </c>
      <c r="B122">
        <v>0.6128786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</row>
    <row r="123" spans="1:214" ht="12">
      <c r="A123" s="23">
        <v>39203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0.7015525</v>
      </c>
      <c r="H123">
        <v>7.541884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10.89588</v>
      </c>
      <c r="P123">
        <v>0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</row>
    <row r="124" spans="1:214" ht="12">
      <c r="A124" s="23">
        <v>39204</v>
      </c>
      <c r="B124">
        <v>0</v>
      </c>
      <c r="C124">
        <v>0</v>
      </c>
      <c r="D124">
        <v>0</v>
      </c>
      <c r="E124">
        <v>5.448298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0.2512918</v>
      </c>
      <c r="L124">
        <v>0</v>
      </c>
      <c r="M124">
        <v>2.876409</v>
      </c>
      <c r="N124">
        <v>0</v>
      </c>
      <c r="O124">
        <v>0</v>
      </c>
      <c r="P124">
        <v>0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</row>
    <row r="125" spans="1:214" ht="12">
      <c r="A125" s="23">
        <v>39205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</row>
    <row r="126" spans="1:214" ht="12">
      <c r="A126" s="23">
        <v>39206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2.164737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0.8252904</v>
      </c>
      <c r="N126">
        <v>0</v>
      </c>
      <c r="O126">
        <v>0</v>
      </c>
      <c r="P126">
        <v>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</row>
    <row r="127" spans="1:214" ht="12">
      <c r="A127" s="23">
        <v>39207</v>
      </c>
      <c r="B127">
        <v>2.831693</v>
      </c>
      <c r="C127">
        <v>0</v>
      </c>
      <c r="D127">
        <v>0</v>
      </c>
      <c r="E127">
        <v>5.41592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0.5420794</v>
      </c>
      <c r="O127">
        <v>2.66321</v>
      </c>
      <c r="P127">
        <v>0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</row>
    <row r="128" spans="1:214" ht="12">
      <c r="A128" s="23">
        <v>39208</v>
      </c>
      <c r="B128">
        <v>0</v>
      </c>
      <c r="C128">
        <v>0.7178521</v>
      </c>
      <c r="D128">
        <v>1.270687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3.876795</v>
      </c>
      <c r="P128">
        <v>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</row>
    <row r="129" spans="1:214" ht="12">
      <c r="A129" s="23">
        <v>39209</v>
      </c>
      <c r="B129">
        <v>0</v>
      </c>
      <c r="C129">
        <v>0</v>
      </c>
      <c r="D129">
        <v>0.8209099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4.922417</v>
      </c>
      <c r="N129">
        <v>0</v>
      </c>
      <c r="O129">
        <v>0</v>
      </c>
      <c r="P129">
        <v>0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</row>
    <row r="130" spans="1:214" ht="12">
      <c r="A130" s="23">
        <v>39210</v>
      </c>
      <c r="B130">
        <v>0</v>
      </c>
      <c r="C130">
        <v>2.55338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1.747355</v>
      </c>
      <c r="O130">
        <v>0</v>
      </c>
      <c r="P130">
        <v>0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</row>
    <row r="131" spans="1:214" ht="12">
      <c r="A131" s="23">
        <v>39211</v>
      </c>
      <c r="B131">
        <v>0</v>
      </c>
      <c r="C131">
        <v>0.328602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</row>
    <row r="132" spans="1:214" ht="12">
      <c r="A132" s="23">
        <v>39212</v>
      </c>
      <c r="B132">
        <v>2.908644</v>
      </c>
      <c r="C132">
        <v>9.418779</v>
      </c>
      <c r="D132">
        <v>0</v>
      </c>
      <c r="E132">
        <v>0</v>
      </c>
      <c r="F132">
        <v>0</v>
      </c>
      <c r="G132">
        <v>0</v>
      </c>
      <c r="H132">
        <v>1.018067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</row>
    <row r="133" spans="1:214" ht="12">
      <c r="A133" s="23">
        <v>39213</v>
      </c>
      <c r="B133">
        <v>0</v>
      </c>
      <c r="C133">
        <v>4.420242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</row>
    <row r="134" spans="1:214" ht="12">
      <c r="A134" s="23">
        <v>39214</v>
      </c>
      <c r="B134">
        <v>0</v>
      </c>
      <c r="C134">
        <v>1.05316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7.860746</v>
      </c>
      <c r="P134">
        <v>0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</row>
    <row r="135" spans="1:214" ht="12">
      <c r="A135" s="23">
        <v>39215</v>
      </c>
      <c r="B135">
        <v>15.14714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1.696257</v>
      </c>
      <c r="O135">
        <v>0</v>
      </c>
      <c r="P135">
        <v>0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</row>
    <row r="136" spans="1:214" ht="12">
      <c r="A136" s="23">
        <v>39216</v>
      </c>
      <c r="B136">
        <v>3.189915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1.194786</v>
      </c>
      <c r="O136">
        <v>0</v>
      </c>
      <c r="P136">
        <v>0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</row>
    <row r="137" spans="1:214" ht="12">
      <c r="A137" s="23">
        <v>39217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7.052122</v>
      </c>
      <c r="O137">
        <v>0</v>
      </c>
      <c r="P137">
        <v>0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</row>
    <row r="138" spans="1:214" ht="12">
      <c r="A138" s="23">
        <v>39218</v>
      </c>
      <c r="B138">
        <v>0</v>
      </c>
      <c r="C138">
        <v>1.72316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2.754911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</row>
    <row r="139" spans="1:214" ht="12">
      <c r="A139" s="23">
        <v>39219</v>
      </c>
      <c r="B139">
        <v>0</v>
      </c>
      <c r="C139">
        <v>29.19084</v>
      </c>
      <c r="D139">
        <v>2.500373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11</v>
      </c>
      <c r="P139">
        <v>0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</row>
    <row r="140" spans="1:214" ht="12">
      <c r="A140" s="23">
        <v>39220</v>
      </c>
      <c r="B140">
        <v>0</v>
      </c>
      <c r="C140">
        <v>4.170681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4.517607</v>
      </c>
      <c r="M140">
        <v>0</v>
      </c>
      <c r="N140">
        <v>0</v>
      </c>
      <c r="O140">
        <v>0</v>
      </c>
      <c r="P140">
        <v>0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</row>
    <row r="141" spans="1:214" ht="12">
      <c r="A141" s="23">
        <v>39221</v>
      </c>
      <c r="B141">
        <v>1.239835</v>
      </c>
      <c r="C141">
        <v>7.694448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1.857463</v>
      </c>
      <c r="M141">
        <v>0</v>
      </c>
      <c r="N141">
        <v>0</v>
      </c>
      <c r="O141">
        <v>0</v>
      </c>
      <c r="P141">
        <v>0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</row>
    <row r="142" spans="1:214" ht="12">
      <c r="A142" s="23">
        <v>39222</v>
      </c>
      <c r="B142">
        <v>1.304509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1.060803</v>
      </c>
      <c r="M142">
        <v>0</v>
      </c>
      <c r="N142">
        <v>0</v>
      </c>
      <c r="O142">
        <v>0</v>
      </c>
      <c r="P142">
        <v>0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</row>
    <row r="143" spans="1:214" ht="12">
      <c r="A143" s="23">
        <v>39223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5.317121</v>
      </c>
      <c r="M143">
        <v>0</v>
      </c>
      <c r="N143">
        <v>0</v>
      </c>
      <c r="O143">
        <v>0</v>
      </c>
      <c r="P143">
        <v>0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</row>
    <row r="144" spans="1:214" ht="12">
      <c r="A144" s="23">
        <v>39224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1.598859</v>
      </c>
      <c r="M144">
        <v>0</v>
      </c>
      <c r="N144">
        <v>0</v>
      </c>
      <c r="O144">
        <v>0</v>
      </c>
      <c r="P144">
        <v>0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</row>
    <row r="145" spans="1:214" ht="12">
      <c r="A145" s="23">
        <v>39225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2.338758</v>
      </c>
      <c r="M145">
        <v>0</v>
      </c>
      <c r="N145">
        <v>0</v>
      </c>
      <c r="O145">
        <v>0</v>
      </c>
      <c r="P145">
        <v>0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</row>
    <row r="146" spans="1:214" ht="12">
      <c r="A146" s="23">
        <v>39226</v>
      </c>
      <c r="B146">
        <v>0</v>
      </c>
      <c r="C146">
        <v>2.627755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7.891875</v>
      </c>
      <c r="M146">
        <v>0</v>
      </c>
      <c r="N146">
        <v>0</v>
      </c>
      <c r="O146">
        <v>0</v>
      </c>
      <c r="P146">
        <v>0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</row>
    <row r="147" spans="1:214" ht="12">
      <c r="A147" s="23">
        <v>39227</v>
      </c>
      <c r="B147">
        <v>0</v>
      </c>
      <c r="C147">
        <v>5.365561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2.011107</v>
      </c>
      <c r="M147">
        <v>0</v>
      </c>
      <c r="N147">
        <v>0</v>
      </c>
      <c r="O147">
        <v>0</v>
      </c>
      <c r="P147">
        <v>0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</row>
    <row r="148" spans="1:214" ht="12">
      <c r="A148" s="23">
        <v>39228</v>
      </c>
      <c r="B148">
        <v>0</v>
      </c>
      <c r="C148">
        <v>5.172975</v>
      </c>
      <c r="D148">
        <v>3.164319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0.9717972</v>
      </c>
      <c r="M148">
        <v>0</v>
      </c>
      <c r="N148">
        <v>0</v>
      </c>
      <c r="O148">
        <v>0</v>
      </c>
      <c r="P148">
        <v>0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</row>
    <row r="149" spans="1:214" ht="12">
      <c r="A149" s="23">
        <v>39229</v>
      </c>
      <c r="B149">
        <v>0</v>
      </c>
      <c r="C149">
        <v>4.377538</v>
      </c>
      <c r="D149">
        <v>4.791316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0.5134028</v>
      </c>
      <c r="M149">
        <v>0</v>
      </c>
      <c r="N149">
        <v>0</v>
      </c>
      <c r="O149">
        <v>0</v>
      </c>
      <c r="P149">
        <v>0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</row>
    <row r="150" spans="1:214" ht="12">
      <c r="A150" s="23">
        <v>39230</v>
      </c>
      <c r="B150">
        <v>8.896322</v>
      </c>
      <c r="C150">
        <v>2.992969</v>
      </c>
      <c r="D150">
        <v>0.4632436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5.396477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</row>
    <row r="151" spans="1:214" ht="12">
      <c r="A151" s="23">
        <v>39231</v>
      </c>
      <c r="B151">
        <v>5.991371</v>
      </c>
      <c r="C151">
        <v>10.94294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</row>
    <row r="152" spans="1:214" ht="12">
      <c r="A152" s="23">
        <v>39232</v>
      </c>
      <c r="B152">
        <v>0</v>
      </c>
      <c r="C152">
        <v>21.69028</v>
      </c>
      <c r="D152">
        <v>3.554311</v>
      </c>
      <c r="E152">
        <v>2.869785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</row>
    <row r="153" spans="1:214" ht="12">
      <c r="A153" s="23">
        <v>39233</v>
      </c>
      <c r="B153">
        <v>0</v>
      </c>
      <c r="C153">
        <v>0</v>
      </c>
      <c r="D153">
        <v>8.703438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0.895636</v>
      </c>
      <c r="L153">
        <v>0</v>
      </c>
      <c r="M153">
        <v>0</v>
      </c>
      <c r="N153">
        <v>0</v>
      </c>
      <c r="O153">
        <v>0</v>
      </c>
      <c r="P153">
        <v>0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</row>
    <row r="154" spans="1:214" ht="12">
      <c r="A154" s="23">
        <v>39234</v>
      </c>
      <c r="B154">
        <v>0</v>
      </c>
      <c r="C154">
        <v>0</v>
      </c>
      <c r="D154">
        <v>1.299989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</row>
    <row r="155" spans="1:214" ht="12">
      <c r="A155" s="23">
        <v>39235</v>
      </c>
      <c r="B155">
        <v>0</v>
      </c>
      <c r="C155">
        <v>0</v>
      </c>
      <c r="D155">
        <v>0</v>
      </c>
      <c r="E155">
        <v>6.603974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</row>
    <row r="156" spans="1:214" ht="12">
      <c r="A156" s="23">
        <v>39236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0.335749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</row>
    <row r="157" spans="1:214" ht="12">
      <c r="A157" s="23">
        <v>39237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0.3243051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</row>
    <row r="158" spans="1:214" ht="12">
      <c r="A158" s="23">
        <v>39238</v>
      </c>
      <c r="B158">
        <v>0</v>
      </c>
      <c r="C158">
        <v>0</v>
      </c>
      <c r="D158">
        <v>3.289837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</row>
    <row r="159" spans="1:214" ht="12">
      <c r="A159" s="23">
        <v>39239</v>
      </c>
      <c r="B159">
        <v>0</v>
      </c>
      <c r="C159">
        <v>12.34602</v>
      </c>
      <c r="D159">
        <v>3.004496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</row>
    <row r="160" spans="1:214" ht="12">
      <c r="A160" s="23">
        <v>39240</v>
      </c>
      <c r="B160">
        <v>0</v>
      </c>
      <c r="C160">
        <v>7.408642</v>
      </c>
      <c r="D160">
        <v>4.043837</v>
      </c>
      <c r="E160">
        <v>0</v>
      </c>
      <c r="F160">
        <v>0</v>
      </c>
      <c r="G160">
        <v>0</v>
      </c>
      <c r="H160">
        <v>0</v>
      </c>
      <c r="I160">
        <v>1.0065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</row>
    <row r="161" spans="1:214" ht="12">
      <c r="A161" s="23">
        <v>39241</v>
      </c>
      <c r="B161">
        <v>0</v>
      </c>
      <c r="C161">
        <v>16.19719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</row>
    <row r="162" spans="1:214" ht="12">
      <c r="A162" s="23">
        <v>39242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1.642543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</row>
    <row r="163" spans="1:214" ht="12">
      <c r="A163" s="23">
        <v>39243</v>
      </c>
      <c r="B163">
        <v>0</v>
      </c>
      <c r="C163">
        <v>8.147951</v>
      </c>
      <c r="D163">
        <v>6.164894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1.176919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</row>
    <row r="164" spans="1:214" ht="12">
      <c r="A164" s="23">
        <v>39244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2.113499</v>
      </c>
      <c r="P164">
        <v>0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</row>
    <row r="165" spans="1:214" ht="12">
      <c r="A165" s="23">
        <v>39245</v>
      </c>
      <c r="B165">
        <v>0</v>
      </c>
      <c r="C165">
        <v>4.874768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</row>
    <row r="166" spans="1:214" ht="12">
      <c r="A166" s="23">
        <v>39246</v>
      </c>
      <c r="B166">
        <v>0</v>
      </c>
      <c r="C166">
        <v>1.793431</v>
      </c>
      <c r="D166">
        <v>0</v>
      </c>
      <c r="E166">
        <v>0</v>
      </c>
      <c r="F166">
        <v>1.603146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</row>
    <row r="167" spans="1:214" ht="12">
      <c r="A167" s="23">
        <v>39247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1.660762</v>
      </c>
      <c r="J167">
        <v>0</v>
      </c>
      <c r="K167">
        <v>0</v>
      </c>
      <c r="L167">
        <v>0</v>
      </c>
      <c r="M167">
        <v>0</v>
      </c>
      <c r="N167">
        <v>3.538909</v>
      </c>
      <c r="O167">
        <v>0</v>
      </c>
      <c r="P167">
        <v>0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</row>
    <row r="168" spans="1:214" ht="12">
      <c r="A168" s="23">
        <v>39248</v>
      </c>
      <c r="B168">
        <v>0</v>
      </c>
      <c r="C168">
        <v>0.4876357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</row>
    <row r="169" spans="1:214" ht="12">
      <c r="A169" s="23">
        <v>39249</v>
      </c>
      <c r="B169">
        <v>0</v>
      </c>
      <c r="C169">
        <v>1.428187</v>
      </c>
      <c r="D169">
        <v>2.964557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</row>
    <row r="170" spans="1:214" ht="12">
      <c r="A170" s="23">
        <v>39250</v>
      </c>
      <c r="B170">
        <v>0</v>
      </c>
      <c r="C170">
        <v>0</v>
      </c>
      <c r="D170">
        <v>0</v>
      </c>
      <c r="E170">
        <v>0.3005819</v>
      </c>
      <c r="F170">
        <v>0</v>
      </c>
      <c r="G170">
        <v>0</v>
      </c>
      <c r="H170">
        <v>0</v>
      </c>
      <c r="I170">
        <v>2.120592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</row>
    <row r="171" spans="1:214" ht="12">
      <c r="A171" s="23">
        <v>39251</v>
      </c>
      <c r="B171">
        <v>0</v>
      </c>
      <c r="C171">
        <v>0</v>
      </c>
      <c r="D171">
        <v>3.246528</v>
      </c>
      <c r="E171">
        <v>2.099443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</row>
    <row r="172" spans="1:214" ht="12">
      <c r="A172" s="23">
        <v>39252</v>
      </c>
      <c r="B172">
        <v>0</v>
      </c>
      <c r="C172">
        <v>4.667212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</row>
    <row r="173" spans="1:214" ht="12">
      <c r="A173" s="23">
        <v>39253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</row>
    <row r="174" spans="1:214" ht="12">
      <c r="A174" s="23">
        <v>39254</v>
      </c>
      <c r="B174">
        <v>0</v>
      </c>
      <c r="C174">
        <v>7.494217</v>
      </c>
      <c r="D174">
        <v>0</v>
      </c>
      <c r="E174">
        <v>0</v>
      </c>
      <c r="F174">
        <v>0</v>
      </c>
      <c r="G174">
        <v>0</v>
      </c>
      <c r="H174">
        <v>19.66911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</row>
    <row r="175" spans="1:214" ht="12">
      <c r="A175" s="23">
        <v>39255</v>
      </c>
      <c r="B175">
        <v>0</v>
      </c>
      <c r="C175">
        <v>2.019177</v>
      </c>
      <c r="D175">
        <v>0</v>
      </c>
      <c r="E175">
        <v>0</v>
      </c>
      <c r="F175">
        <v>12.83738</v>
      </c>
      <c r="G175">
        <v>0</v>
      </c>
      <c r="H175">
        <v>0</v>
      </c>
      <c r="I175">
        <v>7.998229</v>
      </c>
      <c r="J175">
        <v>0</v>
      </c>
      <c r="K175">
        <v>0</v>
      </c>
      <c r="L175">
        <v>0</v>
      </c>
      <c r="M175">
        <v>9.042744</v>
      </c>
      <c r="N175">
        <v>0</v>
      </c>
      <c r="O175">
        <v>0</v>
      </c>
      <c r="P175">
        <v>0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</row>
    <row r="176" spans="1:214" ht="12">
      <c r="A176" s="23">
        <v>39256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2.858847</v>
      </c>
      <c r="K176">
        <v>0</v>
      </c>
      <c r="L176">
        <v>2.82609</v>
      </c>
      <c r="M176">
        <v>11.32221</v>
      </c>
      <c r="N176">
        <v>0</v>
      </c>
      <c r="O176">
        <v>0</v>
      </c>
      <c r="P176">
        <v>0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</row>
    <row r="177" spans="1:214" ht="12">
      <c r="A177" s="23">
        <v>39257</v>
      </c>
      <c r="B177">
        <v>0</v>
      </c>
      <c r="C177">
        <v>0.2572743</v>
      </c>
      <c r="D177">
        <v>3.37336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2.253213</v>
      </c>
      <c r="L177">
        <v>0.8257653</v>
      </c>
      <c r="M177">
        <v>0</v>
      </c>
      <c r="N177">
        <v>0</v>
      </c>
      <c r="O177">
        <v>0</v>
      </c>
      <c r="P177">
        <v>8.575948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</row>
    <row r="178" spans="1:214" ht="12">
      <c r="A178" s="23">
        <v>39258</v>
      </c>
      <c r="B178">
        <v>0</v>
      </c>
      <c r="C178">
        <v>0</v>
      </c>
      <c r="D178">
        <v>6.715457</v>
      </c>
      <c r="E178">
        <v>0.5494946</v>
      </c>
      <c r="F178">
        <v>19.60914</v>
      </c>
      <c r="G178">
        <v>0</v>
      </c>
      <c r="H178">
        <v>0</v>
      </c>
      <c r="I178">
        <v>0</v>
      </c>
      <c r="J178">
        <v>0</v>
      </c>
      <c r="K178">
        <v>5.673259</v>
      </c>
      <c r="L178">
        <v>0</v>
      </c>
      <c r="M178">
        <v>2.812051</v>
      </c>
      <c r="N178">
        <v>0</v>
      </c>
      <c r="O178">
        <v>0</v>
      </c>
      <c r="P178">
        <v>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</row>
    <row r="179" spans="1:214" ht="12">
      <c r="A179" s="23">
        <v>39259</v>
      </c>
      <c r="B179">
        <v>0</v>
      </c>
      <c r="C179">
        <v>0</v>
      </c>
      <c r="D179">
        <v>0</v>
      </c>
      <c r="E179">
        <v>1.345394</v>
      </c>
      <c r="F179">
        <v>0</v>
      </c>
      <c r="G179">
        <v>0</v>
      </c>
      <c r="H179">
        <v>5.027762</v>
      </c>
      <c r="I179">
        <v>0</v>
      </c>
      <c r="J179">
        <v>7.659369</v>
      </c>
      <c r="K179">
        <v>3.474439</v>
      </c>
      <c r="L179">
        <v>0</v>
      </c>
      <c r="M179">
        <v>0</v>
      </c>
      <c r="N179">
        <v>0</v>
      </c>
      <c r="O179">
        <v>0</v>
      </c>
      <c r="P179">
        <v>0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</row>
    <row r="180" spans="1:214" ht="12">
      <c r="A180" s="23">
        <v>39260</v>
      </c>
      <c r="B180">
        <v>0</v>
      </c>
      <c r="C180">
        <v>0</v>
      </c>
      <c r="D180">
        <v>0</v>
      </c>
      <c r="E180">
        <v>1.101921</v>
      </c>
      <c r="F180">
        <v>0.6859625</v>
      </c>
      <c r="G180">
        <v>2.660327</v>
      </c>
      <c r="H180">
        <v>0</v>
      </c>
      <c r="I180">
        <v>0</v>
      </c>
      <c r="J180">
        <v>1.406715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</row>
    <row r="181" spans="1:214" ht="12">
      <c r="A181" s="23">
        <v>39261</v>
      </c>
      <c r="B181">
        <v>5.455876</v>
      </c>
      <c r="C181">
        <v>24.90894</v>
      </c>
      <c r="D181">
        <v>0</v>
      </c>
      <c r="E181">
        <v>3.404576</v>
      </c>
      <c r="F181">
        <v>0</v>
      </c>
      <c r="G181">
        <v>0</v>
      </c>
      <c r="H181">
        <v>1.03475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</row>
    <row r="182" spans="1:214" ht="12">
      <c r="A182" s="23">
        <v>39262</v>
      </c>
      <c r="B182">
        <v>3.339206</v>
      </c>
      <c r="C182">
        <v>5.514834</v>
      </c>
      <c r="D182">
        <v>1.442217</v>
      </c>
      <c r="E182">
        <v>1.356197</v>
      </c>
      <c r="F182">
        <v>0</v>
      </c>
      <c r="G182">
        <v>0</v>
      </c>
      <c r="H182">
        <v>0</v>
      </c>
      <c r="I182">
        <v>3.018809</v>
      </c>
      <c r="J182">
        <v>0</v>
      </c>
      <c r="K182">
        <v>0</v>
      </c>
      <c r="L182">
        <v>1.848554</v>
      </c>
      <c r="M182">
        <v>0</v>
      </c>
      <c r="N182">
        <v>0</v>
      </c>
      <c r="O182">
        <v>0</v>
      </c>
      <c r="P182">
        <v>0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</row>
    <row r="183" spans="1:214" ht="12">
      <c r="A183" s="23">
        <v>39263</v>
      </c>
      <c r="B183">
        <v>16.23984</v>
      </c>
      <c r="C183">
        <v>4.624273</v>
      </c>
      <c r="D183">
        <v>0</v>
      </c>
      <c r="E183">
        <v>1.189587</v>
      </c>
      <c r="F183">
        <v>6.531047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3.955724</v>
      </c>
      <c r="M183">
        <v>0</v>
      </c>
      <c r="N183">
        <v>0</v>
      </c>
      <c r="O183">
        <v>0</v>
      </c>
      <c r="P183">
        <v>0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</row>
    <row r="184" spans="1:214" ht="12">
      <c r="A184" s="23">
        <v>39264</v>
      </c>
      <c r="B184">
        <v>0.6075014</v>
      </c>
      <c r="C184">
        <v>0</v>
      </c>
      <c r="D184">
        <v>1.429209</v>
      </c>
      <c r="E184">
        <v>0</v>
      </c>
      <c r="F184">
        <v>13.72793</v>
      </c>
      <c r="G184">
        <v>0</v>
      </c>
      <c r="H184">
        <v>0</v>
      </c>
      <c r="I184">
        <v>4.069561</v>
      </c>
      <c r="J184">
        <v>1.684623</v>
      </c>
      <c r="K184">
        <v>0.6389254</v>
      </c>
      <c r="L184">
        <v>4.078863</v>
      </c>
      <c r="M184">
        <v>0</v>
      </c>
      <c r="N184">
        <v>7.532073</v>
      </c>
      <c r="O184">
        <v>0</v>
      </c>
      <c r="P184">
        <v>0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</row>
    <row r="185" spans="1:214" ht="12">
      <c r="A185" s="23">
        <v>39265</v>
      </c>
      <c r="B185">
        <v>0</v>
      </c>
      <c r="C185">
        <v>0</v>
      </c>
      <c r="D185">
        <v>0</v>
      </c>
      <c r="E185">
        <v>1.176618</v>
      </c>
      <c r="F185">
        <v>0</v>
      </c>
      <c r="G185">
        <v>0</v>
      </c>
      <c r="H185">
        <v>0</v>
      </c>
      <c r="I185">
        <v>0</v>
      </c>
      <c r="J185">
        <v>3.078186</v>
      </c>
      <c r="K185">
        <v>0</v>
      </c>
      <c r="L185">
        <v>7.499621</v>
      </c>
      <c r="M185">
        <v>0</v>
      </c>
      <c r="N185">
        <v>3.901306</v>
      </c>
      <c r="O185">
        <v>0</v>
      </c>
      <c r="P185">
        <v>12.91409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</row>
    <row r="186" spans="1:214" ht="12">
      <c r="A186" s="23">
        <v>39266</v>
      </c>
      <c r="B186">
        <v>0</v>
      </c>
      <c r="C186">
        <v>0</v>
      </c>
      <c r="D186">
        <v>11.95308</v>
      </c>
      <c r="E186">
        <v>2.459435</v>
      </c>
      <c r="F186">
        <v>0</v>
      </c>
      <c r="G186">
        <v>0</v>
      </c>
      <c r="H186">
        <v>0</v>
      </c>
      <c r="I186">
        <v>0</v>
      </c>
      <c r="J186">
        <v>4.246327</v>
      </c>
      <c r="K186">
        <v>2.813814</v>
      </c>
      <c r="L186">
        <v>2.848678</v>
      </c>
      <c r="M186">
        <v>0</v>
      </c>
      <c r="N186">
        <v>0</v>
      </c>
      <c r="O186">
        <v>0</v>
      </c>
      <c r="P186">
        <v>0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</row>
    <row r="187" spans="1:214" ht="12">
      <c r="A187" s="23">
        <v>39267</v>
      </c>
      <c r="B187">
        <v>1.377555</v>
      </c>
      <c r="C187">
        <v>0</v>
      </c>
      <c r="D187">
        <v>7.998729</v>
      </c>
      <c r="E187">
        <v>0.4685555</v>
      </c>
      <c r="F187">
        <v>1.915295</v>
      </c>
      <c r="G187">
        <v>0</v>
      </c>
      <c r="H187">
        <v>0</v>
      </c>
      <c r="I187">
        <v>0</v>
      </c>
      <c r="J187">
        <v>2.764682</v>
      </c>
      <c r="K187">
        <v>1.241815</v>
      </c>
      <c r="L187">
        <v>4.865084</v>
      </c>
      <c r="M187">
        <v>1.913037</v>
      </c>
      <c r="N187">
        <v>15.26322</v>
      </c>
      <c r="O187">
        <v>0</v>
      </c>
      <c r="P187">
        <v>0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</row>
    <row r="188" spans="1:214" ht="12">
      <c r="A188" s="23">
        <v>39268</v>
      </c>
      <c r="B188">
        <v>0</v>
      </c>
      <c r="C188">
        <v>3.185494</v>
      </c>
      <c r="D188">
        <v>12.43747</v>
      </c>
      <c r="E188">
        <v>1.501387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3.507693</v>
      </c>
      <c r="M188">
        <v>0.6488124</v>
      </c>
      <c r="N188">
        <v>0</v>
      </c>
      <c r="O188">
        <v>0</v>
      </c>
      <c r="P188">
        <v>3.531962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</row>
    <row r="189" spans="1:214" ht="12">
      <c r="A189" s="23">
        <v>39269</v>
      </c>
      <c r="B189">
        <v>12.89905</v>
      </c>
      <c r="C189">
        <v>2.339005</v>
      </c>
      <c r="D189">
        <v>10.16874</v>
      </c>
      <c r="E189">
        <v>3.6</v>
      </c>
      <c r="F189">
        <v>40.46704</v>
      </c>
      <c r="G189">
        <v>0</v>
      </c>
      <c r="H189">
        <v>11.05861</v>
      </c>
      <c r="I189">
        <v>0</v>
      </c>
      <c r="J189">
        <v>0</v>
      </c>
      <c r="K189">
        <v>1.009926</v>
      </c>
      <c r="L189">
        <v>14.27861</v>
      </c>
      <c r="M189">
        <v>0.3601312</v>
      </c>
      <c r="N189">
        <v>0</v>
      </c>
      <c r="O189">
        <v>0</v>
      </c>
      <c r="P189">
        <v>0</v>
      </c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</row>
    <row r="190" spans="1:214" ht="12">
      <c r="A190" s="23">
        <v>39270</v>
      </c>
      <c r="B190">
        <v>7.428623</v>
      </c>
      <c r="C190">
        <v>10.60797</v>
      </c>
      <c r="D190">
        <v>6.957334</v>
      </c>
      <c r="E190">
        <v>54.82503</v>
      </c>
      <c r="F190">
        <v>0</v>
      </c>
      <c r="G190">
        <v>4.302773</v>
      </c>
      <c r="H190">
        <v>0.43138</v>
      </c>
      <c r="I190">
        <v>0</v>
      </c>
      <c r="J190">
        <v>3.726933</v>
      </c>
      <c r="K190">
        <v>0</v>
      </c>
      <c r="L190">
        <v>3.108357</v>
      </c>
      <c r="M190">
        <v>16.63683</v>
      </c>
      <c r="N190">
        <v>0</v>
      </c>
      <c r="O190">
        <v>0</v>
      </c>
      <c r="P190">
        <v>0</v>
      </c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</row>
    <row r="191" spans="1:214" ht="12">
      <c r="A191" s="23">
        <v>39271</v>
      </c>
      <c r="B191">
        <v>2.107003</v>
      </c>
      <c r="C191">
        <v>8.411052</v>
      </c>
      <c r="D191">
        <v>20.84549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3.223721</v>
      </c>
      <c r="M191">
        <v>0</v>
      </c>
      <c r="N191">
        <v>27.97442</v>
      </c>
      <c r="O191">
        <v>5.960983</v>
      </c>
      <c r="P191">
        <v>0</v>
      </c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</row>
    <row r="192" spans="1:214" ht="12">
      <c r="A192" s="23">
        <v>39272</v>
      </c>
      <c r="B192">
        <v>0</v>
      </c>
      <c r="C192">
        <v>5.735357</v>
      </c>
      <c r="D192">
        <v>3.253865</v>
      </c>
      <c r="E192">
        <v>0</v>
      </c>
      <c r="F192">
        <v>0</v>
      </c>
      <c r="G192">
        <v>0</v>
      </c>
      <c r="H192">
        <v>4.873386</v>
      </c>
      <c r="I192">
        <v>0</v>
      </c>
      <c r="J192">
        <v>3.876174</v>
      </c>
      <c r="K192">
        <v>0</v>
      </c>
      <c r="L192">
        <v>2.893617</v>
      </c>
      <c r="M192">
        <v>0</v>
      </c>
      <c r="N192">
        <v>10.62055</v>
      </c>
      <c r="O192">
        <v>22.75845</v>
      </c>
      <c r="P192">
        <v>0</v>
      </c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</row>
    <row r="193" spans="1:214" ht="12">
      <c r="A193" s="23">
        <v>39273</v>
      </c>
      <c r="B193">
        <v>17.84342</v>
      </c>
      <c r="C193">
        <v>9.261732</v>
      </c>
      <c r="D193">
        <v>0</v>
      </c>
      <c r="E193">
        <v>6.258796</v>
      </c>
      <c r="F193">
        <v>0</v>
      </c>
      <c r="G193">
        <v>2.000422</v>
      </c>
      <c r="H193">
        <v>0</v>
      </c>
      <c r="I193">
        <v>6.849604</v>
      </c>
      <c r="J193">
        <v>6.730855</v>
      </c>
      <c r="K193">
        <v>2.128814</v>
      </c>
      <c r="L193">
        <v>2.945532</v>
      </c>
      <c r="M193">
        <v>0</v>
      </c>
      <c r="N193">
        <v>0</v>
      </c>
      <c r="O193">
        <v>3.352135</v>
      </c>
      <c r="P193">
        <v>0</v>
      </c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</row>
    <row r="194" spans="1:214" ht="12">
      <c r="A194" s="23">
        <v>39274</v>
      </c>
      <c r="B194">
        <v>9.100697</v>
      </c>
      <c r="C194">
        <v>5.517898</v>
      </c>
      <c r="D194">
        <v>36.11506</v>
      </c>
      <c r="E194">
        <v>0</v>
      </c>
      <c r="F194">
        <v>43.03103</v>
      </c>
      <c r="G194">
        <v>3.210712</v>
      </c>
      <c r="H194">
        <v>0</v>
      </c>
      <c r="I194">
        <v>9.615932</v>
      </c>
      <c r="J194">
        <v>9</v>
      </c>
      <c r="K194">
        <v>2.928695</v>
      </c>
      <c r="L194">
        <v>0</v>
      </c>
      <c r="M194">
        <v>0.7244321</v>
      </c>
      <c r="N194">
        <v>7.259418</v>
      </c>
      <c r="O194">
        <v>3.636829</v>
      </c>
      <c r="P194">
        <v>8.703089</v>
      </c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</row>
    <row r="195" spans="1:214" ht="12">
      <c r="A195" s="23">
        <v>39275</v>
      </c>
      <c r="B195">
        <v>3.643645</v>
      </c>
      <c r="C195">
        <v>14.80123</v>
      </c>
      <c r="D195">
        <v>0</v>
      </c>
      <c r="E195">
        <v>0</v>
      </c>
      <c r="F195">
        <v>0</v>
      </c>
      <c r="G195">
        <v>0</v>
      </c>
      <c r="H195">
        <v>1.860986</v>
      </c>
      <c r="I195">
        <v>2.914346</v>
      </c>
      <c r="J195">
        <v>0</v>
      </c>
      <c r="K195">
        <v>3.755361</v>
      </c>
      <c r="L195">
        <v>3.652315</v>
      </c>
      <c r="M195">
        <v>0</v>
      </c>
      <c r="N195">
        <v>16.50561</v>
      </c>
      <c r="O195">
        <v>22.20637</v>
      </c>
      <c r="P195">
        <v>0</v>
      </c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</row>
    <row r="196" spans="1:214" ht="12">
      <c r="A196" s="23">
        <v>39276</v>
      </c>
      <c r="B196">
        <v>14.28788</v>
      </c>
      <c r="C196">
        <v>20.21782</v>
      </c>
      <c r="D196">
        <v>0</v>
      </c>
      <c r="E196">
        <v>0</v>
      </c>
      <c r="F196">
        <v>0</v>
      </c>
      <c r="G196">
        <v>8.295682</v>
      </c>
      <c r="H196">
        <v>2.877366</v>
      </c>
      <c r="I196">
        <v>0</v>
      </c>
      <c r="J196">
        <v>0</v>
      </c>
      <c r="K196">
        <v>3.34522</v>
      </c>
      <c r="L196">
        <v>8.832903</v>
      </c>
      <c r="M196">
        <v>0</v>
      </c>
      <c r="N196">
        <v>11.25923</v>
      </c>
      <c r="O196">
        <v>0</v>
      </c>
      <c r="P196">
        <v>0</v>
      </c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</row>
    <row r="197" spans="1:214" ht="12">
      <c r="A197" s="23">
        <v>39277</v>
      </c>
      <c r="B197">
        <v>8.009883</v>
      </c>
      <c r="C197">
        <v>0.7223746</v>
      </c>
      <c r="D197">
        <v>4.982632</v>
      </c>
      <c r="E197">
        <v>0</v>
      </c>
      <c r="F197">
        <v>16.50154</v>
      </c>
      <c r="G197">
        <v>6.07456</v>
      </c>
      <c r="H197">
        <v>0</v>
      </c>
      <c r="I197">
        <v>2.687225</v>
      </c>
      <c r="J197">
        <v>0</v>
      </c>
      <c r="K197">
        <v>2.591488</v>
      </c>
      <c r="L197">
        <v>1.805921</v>
      </c>
      <c r="M197">
        <v>0</v>
      </c>
      <c r="N197">
        <v>5.048564</v>
      </c>
      <c r="O197">
        <v>0</v>
      </c>
      <c r="P197">
        <v>0</v>
      </c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</row>
    <row r="198" spans="1:214" ht="12">
      <c r="A198" s="23">
        <v>39278</v>
      </c>
      <c r="B198">
        <v>0</v>
      </c>
      <c r="C198">
        <v>10.11015</v>
      </c>
      <c r="D198">
        <v>0</v>
      </c>
      <c r="E198">
        <v>0</v>
      </c>
      <c r="F198">
        <v>34.87362</v>
      </c>
      <c r="G198">
        <v>6.232368</v>
      </c>
      <c r="H198">
        <v>1.676185</v>
      </c>
      <c r="I198">
        <v>0</v>
      </c>
      <c r="J198">
        <v>0</v>
      </c>
      <c r="K198">
        <v>4.361709</v>
      </c>
      <c r="L198">
        <v>1.339516</v>
      </c>
      <c r="M198">
        <v>0</v>
      </c>
      <c r="N198">
        <v>5.660322</v>
      </c>
      <c r="O198">
        <v>0</v>
      </c>
      <c r="P198">
        <v>9.463139</v>
      </c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</row>
    <row r="199" spans="1:214" ht="12">
      <c r="A199" s="23">
        <v>39279</v>
      </c>
      <c r="B199">
        <v>7.509498</v>
      </c>
      <c r="C199">
        <v>9.497428</v>
      </c>
      <c r="D199">
        <v>0</v>
      </c>
      <c r="E199">
        <v>5.295432</v>
      </c>
      <c r="F199">
        <v>0.8793834</v>
      </c>
      <c r="G199">
        <v>3.313772</v>
      </c>
      <c r="H199">
        <v>2.221216</v>
      </c>
      <c r="I199">
        <v>0</v>
      </c>
      <c r="J199">
        <v>0</v>
      </c>
      <c r="K199">
        <v>2.483693</v>
      </c>
      <c r="L199">
        <v>0.7247981</v>
      </c>
      <c r="M199">
        <v>0</v>
      </c>
      <c r="N199">
        <v>4.42885</v>
      </c>
      <c r="O199">
        <v>7.723822</v>
      </c>
      <c r="P199">
        <v>9.012689</v>
      </c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</row>
    <row r="200" spans="1:214" ht="12">
      <c r="A200" s="23">
        <v>39280</v>
      </c>
      <c r="B200">
        <v>34.70099</v>
      </c>
      <c r="C200">
        <v>2.072544</v>
      </c>
      <c r="D200">
        <v>0</v>
      </c>
      <c r="E200">
        <v>9.510854</v>
      </c>
      <c r="F200">
        <v>8.534132</v>
      </c>
      <c r="G200">
        <v>8.114003</v>
      </c>
      <c r="H200">
        <v>1.383164</v>
      </c>
      <c r="I200">
        <v>0</v>
      </c>
      <c r="J200">
        <v>0</v>
      </c>
      <c r="K200">
        <v>1.1144</v>
      </c>
      <c r="L200">
        <v>7.337373</v>
      </c>
      <c r="M200">
        <v>0</v>
      </c>
      <c r="N200">
        <v>29.45623</v>
      </c>
      <c r="O200">
        <v>5.752893</v>
      </c>
      <c r="P200">
        <v>0</v>
      </c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</row>
    <row r="201" spans="1:214" ht="12">
      <c r="A201" s="23">
        <v>39281</v>
      </c>
      <c r="B201">
        <v>0</v>
      </c>
      <c r="C201">
        <v>0</v>
      </c>
      <c r="D201">
        <v>0.7946684</v>
      </c>
      <c r="E201">
        <v>0</v>
      </c>
      <c r="F201">
        <v>0</v>
      </c>
      <c r="G201">
        <v>0</v>
      </c>
      <c r="H201">
        <v>5.615776</v>
      </c>
      <c r="I201">
        <v>4.77752</v>
      </c>
      <c r="J201">
        <v>0</v>
      </c>
      <c r="K201">
        <v>1.598202</v>
      </c>
      <c r="L201">
        <v>7.768548</v>
      </c>
      <c r="M201">
        <v>0</v>
      </c>
      <c r="N201">
        <v>3.187765</v>
      </c>
      <c r="O201">
        <v>0</v>
      </c>
      <c r="P201">
        <v>0</v>
      </c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</row>
    <row r="202" spans="1:214" ht="12">
      <c r="A202" s="23">
        <v>39282</v>
      </c>
      <c r="B202">
        <v>11.3808</v>
      </c>
      <c r="C202">
        <v>0</v>
      </c>
      <c r="D202">
        <v>0</v>
      </c>
      <c r="E202">
        <v>5.114421</v>
      </c>
      <c r="F202">
        <v>0</v>
      </c>
      <c r="G202">
        <v>2.246999</v>
      </c>
      <c r="H202">
        <v>9.942082</v>
      </c>
      <c r="I202">
        <v>0</v>
      </c>
      <c r="J202">
        <v>9</v>
      </c>
      <c r="K202">
        <v>4.233967</v>
      </c>
      <c r="L202">
        <v>3.891234</v>
      </c>
      <c r="M202">
        <v>0</v>
      </c>
      <c r="N202">
        <v>0</v>
      </c>
      <c r="O202">
        <v>0</v>
      </c>
      <c r="P202">
        <v>0</v>
      </c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</row>
    <row r="203" spans="1:214" ht="12">
      <c r="A203" s="23">
        <v>39283</v>
      </c>
      <c r="B203">
        <v>8.792401</v>
      </c>
      <c r="C203">
        <v>14.29789</v>
      </c>
      <c r="D203">
        <v>0</v>
      </c>
      <c r="E203">
        <v>11.59496</v>
      </c>
      <c r="F203">
        <v>0</v>
      </c>
      <c r="G203">
        <v>6.948174</v>
      </c>
      <c r="H203">
        <v>6.336681</v>
      </c>
      <c r="I203">
        <v>0</v>
      </c>
      <c r="J203">
        <v>0</v>
      </c>
      <c r="K203">
        <v>2.91971</v>
      </c>
      <c r="L203">
        <v>10.50923</v>
      </c>
      <c r="M203">
        <v>0</v>
      </c>
      <c r="N203">
        <v>0</v>
      </c>
      <c r="O203">
        <v>0</v>
      </c>
      <c r="P203">
        <v>0</v>
      </c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</row>
    <row r="204" spans="1:214" ht="12">
      <c r="A204" s="23">
        <v>39284</v>
      </c>
      <c r="B204">
        <v>5.556828</v>
      </c>
      <c r="C204">
        <v>0</v>
      </c>
      <c r="D204">
        <v>0</v>
      </c>
      <c r="E204">
        <v>0</v>
      </c>
      <c r="F204">
        <v>6.33632</v>
      </c>
      <c r="G204">
        <v>0</v>
      </c>
      <c r="H204">
        <v>5.298131</v>
      </c>
      <c r="I204">
        <v>1.575742</v>
      </c>
      <c r="J204">
        <v>14.87481</v>
      </c>
      <c r="K204">
        <v>2.078765</v>
      </c>
      <c r="L204">
        <v>0</v>
      </c>
      <c r="M204">
        <v>0</v>
      </c>
      <c r="N204">
        <v>0</v>
      </c>
      <c r="O204">
        <v>0</v>
      </c>
      <c r="P204">
        <v>0</v>
      </c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</row>
    <row r="205" spans="1:214" ht="12">
      <c r="A205" s="23">
        <v>39285</v>
      </c>
      <c r="B205">
        <v>14.00047</v>
      </c>
      <c r="C205">
        <v>38.15031</v>
      </c>
      <c r="D205">
        <v>7.404098</v>
      </c>
      <c r="E205">
        <v>5.10668</v>
      </c>
      <c r="F205">
        <v>11.72044</v>
      </c>
      <c r="G205">
        <v>4.489278</v>
      </c>
      <c r="H205">
        <v>10.94653</v>
      </c>
      <c r="I205">
        <v>1.089649</v>
      </c>
      <c r="J205">
        <v>0.5768942</v>
      </c>
      <c r="K205">
        <v>3.548815</v>
      </c>
      <c r="L205">
        <v>7.518992</v>
      </c>
      <c r="M205">
        <v>18.24508</v>
      </c>
      <c r="N205">
        <v>0</v>
      </c>
      <c r="O205">
        <v>0</v>
      </c>
      <c r="P205">
        <v>0</v>
      </c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</row>
    <row r="206" spans="1:214" ht="12">
      <c r="A206" s="23">
        <v>39286</v>
      </c>
      <c r="B206">
        <v>13.74055</v>
      </c>
      <c r="C206">
        <v>0</v>
      </c>
      <c r="D206">
        <v>19.56615</v>
      </c>
      <c r="E206">
        <v>6.540952</v>
      </c>
      <c r="F206">
        <v>4.071985</v>
      </c>
      <c r="G206">
        <v>4.165043</v>
      </c>
      <c r="H206">
        <v>0</v>
      </c>
      <c r="I206">
        <v>18.04645</v>
      </c>
      <c r="J206">
        <v>1.011148</v>
      </c>
      <c r="K206">
        <v>13.82109</v>
      </c>
      <c r="L206">
        <v>1.716646</v>
      </c>
      <c r="M206">
        <v>0</v>
      </c>
      <c r="N206">
        <v>9.372685</v>
      </c>
      <c r="O206">
        <v>4.022833</v>
      </c>
      <c r="P206">
        <v>58.34524</v>
      </c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</row>
    <row r="207" spans="1:214" ht="12">
      <c r="A207" s="23">
        <v>39287</v>
      </c>
      <c r="B207">
        <v>0</v>
      </c>
      <c r="C207">
        <v>3.32039</v>
      </c>
      <c r="D207">
        <v>19.8115</v>
      </c>
      <c r="E207">
        <v>15.89216</v>
      </c>
      <c r="F207">
        <v>0</v>
      </c>
      <c r="G207">
        <v>16.22211</v>
      </c>
      <c r="H207">
        <v>7.358682</v>
      </c>
      <c r="I207">
        <v>12.60474</v>
      </c>
      <c r="J207">
        <v>1.947369</v>
      </c>
      <c r="K207">
        <v>0</v>
      </c>
      <c r="L207">
        <v>11.37332</v>
      </c>
      <c r="M207">
        <v>0</v>
      </c>
      <c r="N207">
        <v>20.86525</v>
      </c>
      <c r="O207">
        <v>6.86093</v>
      </c>
      <c r="P207">
        <v>15.92001</v>
      </c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</row>
    <row r="208" spans="1:214" ht="12">
      <c r="A208" s="23">
        <v>39288</v>
      </c>
      <c r="B208">
        <v>4.580308</v>
      </c>
      <c r="C208">
        <v>7.455879</v>
      </c>
      <c r="D208">
        <v>9.74501</v>
      </c>
      <c r="E208">
        <v>41.29218</v>
      </c>
      <c r="F208">
        <v>0</v>
      </c>
      <c r="G208">
        <v>2.950665</v>
      </c>
      <c r="H208">
        <v>14.67687</v>
      </c>
      <c r="I208">
        <v>7.804432</v>
      </c>
      <c r="J208">
        <v>1.473713</v>
      </c>
      <c r="K208">
        <v>5.63678</v>
      </c>
      <c r="L208">
        <v>2.296991</v>
      </c>
      <c r="M208">
        <v>13.99078</v>
      </c>
      <c r="N208">
        <v>0</v>
      </c>
      <c r="O208">
        <v>6.947516</v>
      </c>
      <c r="P208">
        <v>0</v>
      </c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</row>
    <row r="209" spans="1:214" ht="12">
      <c r="A209" s="23">
        <v>39289</v>
      </c>
      <c r="B209">
        <v>7.825206</v>
      </c>
      <c r="C209">
        <v>0</v>
      </c>
      <c r="D209">
        <v>17.05607</v>
      </c>
      <c r="E209">
        <v>17.14711</v>
      </c>
      <c r="F209">
        <v>0</v>
      </c>
      <c r="G209">
        <v>10.06231</v>
      </c>
      <c r="H209">
        <v>1.434949</v>
      </c>
      <c r="I209">
        <v>8.946716</v>
      </c>
      <c r="J209">
        <v>0</v>
      </c>
      <c r="K209">
        <v>2.268874</v>
      </c>
      <c r="L209">
        <v>7.64944</v>
      </c>
      <c r="M209">
        <v>1.686198</v>
      </c>
      <c r="N209">
        <v>0</v>
      </c>
      <c r="O209">
        <v>12.89934</v>
      </c>
      <c r="P209">
        <v>2.724798</v>
      </c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</row>
    <row r="210" spans="1:214" ht="12">
      <c r="A210" s="23">
        <v>39290</v>
      </c>
      <c r="B210">
        <v>7.706507</v>
      </c>
      <c r="C210">
        <v>0</v>
      </c>
      <c r="D210">
        <v>0</v>
      </c>
      <c r="E210">
        <v>2.694079</v>
      </c>
      <c r="F210">
        <v>0</v>
      </c>
      <c r="G210">
        <v>0</v>
      </c>
      <c r="H210">
        <v>7.253148</v>
      </c>
      <c r="I210">
        <v>2.050155</v>
      </c>
      <c r="J210">
        <v>0</v>
      </c>
      <c r="K210">
        <v>5.789058</v>
      </c>
      <c r="L210">
        <v>0</v>
      </c>
      <c r="M210">
        <v>7.951065</v>
      </c>
      <c r="N210">
        <v>0</v>
      </c>
      <c r="O210">
        <v>8.300529</v>
      </c>
      <c r="P210">
        <v>3.57134</v>
      </c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</row>
    <row r="211" spans="1:214" ht="12">
      <c r="A211" s="23">
        <v>39291</v>
      </c>
      <c r="B211">
        <v>2.560815</v>
      </c>
      <c r="C211">
        <v>0</v>
      </c>
      <c r="D211">
        <v>2.849931</v>
      </c>
      <c r="E211">
        <v>6.470754</v>
      </c>
      <c r="F211">
        <v>0</v>
      </c>
      <c r="G211">
        <v>0</v>
      </c>
      <c r="H211">
        <v>8.394958</v>
      </c>
      <c r="I211">
        <v>5.963115</v>
      </c>
      <c r="J211">
        <v>0</v>
      </c>
      <c r="K211">
        <v>0.4638647</v>
      </c>
      <c r="L211">
        <v>6.87512</v>
      </c>
      <c r="M211">
        <v>0</v>
      </c>
      <c r="N211">
        <v>13.74365</v>
      </c>
      <c r="O211">
        <v>0</v>
      </c>
      <c r="P211">
        <v>27.93731</v>
      </c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</row>
    <row r="212" spans="1:214" ht="12">
      <c r="A212" s="23">
        <v>39292</v>
      </c>
      <c r="B212">
        <v>14.80005</v>
      </c>
      <c r="C212">
        <v>0</v>
      </c>
      <c r="D212">
        <v>12.62173</v>
      </c>
      <c r="E212">
        <v>18.32728</v>
      </c>
      <c r="F212">
        <v>0</v>
      </c>
      <c r="G212">
        <v>1.996971</v>
      </c>
      <c r="H212">
        <v>5.822313</v>
      </c>
      <c r="I212">
        <v>2.311815</v>
      </c>
      <c r="J212">
        <v>19.32025</v>
      </c>
      <c r="K212">
        <v>2.548677</v>
      </c>
      <c r="L212">
        <v>14.04219</v>
      </c>
      <c r="M212">
        <v>0</v>
      </c>
      <c r="N212">
        <v>0</v>
      </c>
      <c r="O212">
        <v>0</v>
      </c>
      <c r="P212">
        <v>0</v>
      </c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</row>
    <row r="213" spans="1:214" ht="12">
      <c r="A213" s="23">
        <v>39293</v>
      </c>
      <c r="B213">
        <v>20.66646</v>
      </c>
      <c r="C213">
        <v>0</v>
      </c>
      <c r="D213">
        <v>30.14965</v>
      </c>
      <c r="E213">
        <v>33.52768</v>
      </c>
      <c r="F213">
        <v>0</v>
      </c>
      <c r="G213">
        <v>6.631725</v>
      </c>
      <c r="H213">
        <v>0</v>
      </c>
      <c r="I213">
        <v>0</v>
      </c>
      <c r="J213">
        <v>3.979368</v>
      </c>
      <c r="K213">
        <v>1.22897</v>
      </c>
      <c r="L213">
        <v>1.641739</v>
      </c>
      <c r="M213">
        <v>17.00655</v>
      </c>
      <c r="N213">
        <v>65.34622</v>
      </c>
      <c r="O213">
        <v>0</v>
      </c>
      <c r="P213">
        <v>9.107224</v>
      </c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</row>
    <row r="214" spans="1:214" ht="12">
      <c r="A214" s="23">
        <v>39294</v>
      </c>
      <c r="B214">
        <v>21.73682</v>
      </c>
      <c r="C214">
        <v>0</v>
      </c>
      <c r="D214">
        <v>0</v>
      </c>
      <c r="E214">
        <v>2.571774</v>
      </c>
      <c r="F214">
        <v>7.072004</v>
      </c>
      <c r="G214">
        <v>0</v>
      </c>
      <c r="H214">
        <v>8.279812</v>
      </c>
      <c r="I214">
        <v>0</v>
      </c>
      <c r="J214">
        <v>10.06114</v>
      </c>
      <c r="K214">
        <v>0</v>
      </c>
      <c r="L214">
        <v>0</v>
      </c>
      <c r="M214">
        <v>18.23854</v>
      </c>
      <c r="N214">
        <v>15.06421</v>
      </c>
      <c r="O214">
        <v>0</v>
      </c>
      <c r="P214">
        <v>6.968328</v>
      </c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</row>
    <row r="215" spans="1:214" ht="12">
      <c r="A215" s="23">
        <v>39295</v>
      </c>
      <c r="B215">
        <v>9.049646</v>
      </c>
      <c r="C215">
        <v>2.096108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3.780538</v>
      </c>
      <c r="K215">
        <v>7.442064</v>
      </c>
      <c r="L215">
        <v>0</v>
      </c>
      <c r="M215">
        <v>23.21378</v>
      </c>
      <c r="N215">
        <v>9.044439</v>
      </c>
      <c r="O215">
        <v>0</v>
      </c>
      <c r="P215">
        <v>1.126981</v>
      </c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</row>
    <row r="216" spans="1:214" ht="12">
      <c r="A216" s="23">
        <v>39296</v>
      </c>
      <c r="B216">
        <v>2.57546</v>
      </c>
      <c r="C216">
        <v>0</v>
      </c>
      <c r="D216">
        <v>0</v>
      </c>
      <c r="E216">
        <v>0</v>
      </c>
      <c r="F216">
        <v>9.961336</v>
      </c>
      <c r="G216">
        <v>7.585963</v>
      </c>
      <c r="H216">
        <v>0</v>
      </c>
      <c r="I216">
        <v>5.704621</v>
      </c>
      <c r="J216">
        <v>22.89565</v>
      </c>
      <c r="K216">
        <v>23.8408</v>
      </c>
      <c r="L216">
        <v>1.644077</v>
      </c>
      <c r="M216">
        <v>2.593572</v>
      </c>
      <c r="N216">
        <v>8.21272</v>
      </c>
      <c r="O216">
        <v>0</v>
      </c>
      <c r="P216">
        <v>0</v>
      </c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</row>
    <row r="217" spans="1:214" ht="12">
      <c r="A217" s="23">
        <v>39297</v>
      </c>
      <c r="B217">
        <v>6.786153</v>
      </c>
      <c r="C217">
        <v>1.367793</v>
      </c>
      <c r="D217">
        <v>8.100613</v>
      </c>
      <c r="E217">
        <v>0</v>
      </c>
      <c r="F217">
        <v>25.50312</v>
      </c>
      <c r="G217">
        <v>4.649943</v>
      </c>
      <c r="H217">
        <v>0</v>
      </c>
      <c r="I217">
        <v>0</v>
      </c>
      <c r="J217">
        <v>4.219345</v>
      </c>
      <c r="K217">
        <v>9.927854</v>
      </c>
      <c r="L217">
        <v>4.469464</v>
      </c>
      <c r="M217">
        <v>8.473708</v>
      </c>
      <c r="N217">
        <v>0</v>
      </c>
      <c r="O217">
        <v>0</v>
      </c>
      <c r="P217">
        <v>0</v>
      </c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</row>
    <row r="218" spans="1:214" ht="12">
      <c r="A218" s="23">
        <v>39298</v>
      </c>
      <c r="B218">
        <v>6.804865</v>
      </c>
      <c r="C218">
        <v>9.294082</v>
      </c>
      <c r="D218">
        <v>17.71313</v>
      </c>
      <c r="E218">
        <v>7.775071</v>
      </c>
      <c r="F218">
        <v>26.75588</v>
      </c>
      <c r="G218">
        <v>6.716779</v>
      </c>
      <c r="H218">
        <v>0</v>
      </c>
      <c r="I218">
        <v>2.705846</v>
      </c>
      <c r="J218">
        <v>5.323731</v>
      </c>
      <c r="K218">
        <v>2.929769</v>
      </c>
      <c r="L218">
        <v>5.226387</v>
      </c>
      <c r="M218">
        <v>3.963079</v>
      </c>
      <c r="N218">
        <v>21.3006</v>
      </c>
      <c r="O218">
        <v>6.92086</v>
      </c>
      <c r="P218">
        <v>0</v>
      </c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</row>
    <row r="219" spans="1:214" ht="12">
      <c r="A219" s="23">
        <v>39299</v>
      </c>
      <c r="B219">
        <v>9.276125</v>
      </c>
      <c r="C219">
        <v>22.29413</v>
      </c>
      <c r="D219">
        <v>12.37105</v>
      </c>
      <c r="E219">
        <v>12.28216</v>
      </c>
      <c r="F219">
        <v>0</v>
      </c>
      <c r="G219">
        <v>11.02424</v>
      </c>
      <c r="H219">
        <v>0</v>
      </c>
      <c r="I219">
        <v>8.027024</v>
      </c>
      <c r="J219">
        <v>17.65653</v>
      </c>
      <c r="K219">
        <v>5.943812</v>
      </c>
      <c r="L219">
        <v>7.758836</v>
      </c>
      <c r="M219">
        <v>5.596342</v>
      </c>
      <c r="N219">
        <v>12.43233</v>
      </c>
      <c r="O219">
        <v>10.05361</v>
      </c>
      <c r="P219">
        <v>4.383116</v>
      </c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</row>
    <row r="220" spans="1:214" ht="12">
      <c r="A220" s="23">
        <v>39300</v>
      </c>
      <c r="B220">
        <v>38.24791</v>
      </c>
      <c r="C220">
        <v>3.560105</v>
      </c>
      <c r="D220">
        <v>12.64643</v>
      </c>
      <c r="E220">
        <v>5.316682</v>
      </c>
      <c r="F220">
        <v>6.684188</v>
      </c>
      <c r="G220">
        <v>11.69479</v>
      </c>
      <c r="H220">
        <v>0</v>
      </c>
      <c r="I220">
        <v>0</v>
      </c>
      <c r="J220">
        <v>9.93759</v>
      </c>
      <c r="K220">
        <v>3.852207</v>
      </c>
      <c r="L220">
        <v>7.964816</v>
      </c>
      <c r="M220">
        <v>0</v>
      </c>
      <c r="N220">
        <v>3.051135</v>
      </c>
      <c r="O220">
        <v>7.388507</v>
      </c>
      <c r="P220">
        <v>0</v>
      </c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</row>
    <row r="221" spans="1:214" ht="12">
      <c r="A221" s="23">
        <v>39301</v>
      </c>
      <c r="B221">
        <v>11.41858</v>
      </c>
      <c r="C221">
        <v>10.89421</v>
      </c>
      <c r="D221">
        <v>0</v>
      </c>
      <c r="E221">
        <v>0</v>
      </c>
      <c r="F221">
        <v>2.117411</v>
      </c>
      <c r="G221">
        <v>1.058671</v>
      </c>
      <c r="H221">
        <v>0</v>
      </c>
      <c r="I221">
        <v>5.226725</v>
      </c>
      <c r="J221">
        <v>13.18209</v>
      </c>
      <c r="K221">
        <v>9.098511</v>
      </c>
      <c r="L221">
        <v>3.270427</v>
      </c>
      <c r="M221">
        <v>0</v>
      </c>
      <c r="N221">
        <v>6.684589</v>
      </c>
      <c r="O221">
        <v>8.761042</v>
      </c>
      <c r="P221">
        <v>0</v>
      </c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</row>
    <row r="222" spans="1:214" ht="12">
      <c r="A222" s="23">
        <v>39302</v>
      </c>
      <c r="B222">
        <v>7.423551</v>
      </c>
      <c r="C222">
        <v>0</v>
      </c>
      <c r="D222">
        <v>0</v>
      </c>
      <c r="E222">
        <v>32.90967</v>
      </c>
      <c r="F222">
        <v>0</v>
      </c>
      <c r="G222">
        <v>8.289647</v>
      </c>
      <c r="H222">
        <v>14.45635</v>
      </c>
      <c r="I222">
        <v>3.715346</v>
      </c>
      <c r="J222">
        <v>17.41486</v>
      </c>
      <c r="K222">
        <v>1.650425</v>
      </c>
      <c r="L222">
        <v>5.829832</v>
      </c>
      <c r="M222">
        <v>21.47651</v>
      </c>
      <c r="N222">
        <v>0</v>
      </c>
      <c r="O222">
        <v>5.066997</v>
      </c>
      <c r="P222">
        <v>0</v>
      </c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</row>
    <row r="223" spans="1:214" ht="12">
      <c r="A223" s="23">
        <v>39303</v>
      </c>
      <c r="B223">
        <v>13.61273</v>
      </c>
      <c r="C223">
        <v>22.15242</v>
      </c>
      <c r="D223">
        <v>0</v>
      </c>
      <c r="E223">
        <v>17.57967</v>
      </c>
      <c r="F223">
        <v>0</v>
      </c>
      <c r="G223">
        <v>0</v>
      </c>
      <c r="H223">
        <v>3.666711</v>
      </c>
      <c r="I223">
        <v>6.871777</v>
      </c>
      <c r="J223">
        <v>0</v>
      </c>
      <c r="K223">
        <v>3.085029</v>
      </c>
      <c r="L223">
        <v>9.288628</v>
      </c>
      <c r="M223">
        <v>1.8535</v>
      </c>
      <c r="N223">
        <v>9.693846</v>
      </c>
      <c r="O223">
        <v>6.081413</v>
      </c>
      <c r="P223">
        <v>0</v>
      </c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</row>
    <row r="224" spans="1:214" ht="12">
      <c r="A224" s="23">
        <v>39304</v>
      </c>
      <c r="B224">
        <v>12.47242</v>
      </c>
      <c r="C224">
        <v>3.032117</v>
      </c>
      <c r="D224">
        <v>2.549417</v>
      </c>
      <c r="E224">
        <v>16.11721</v>
      </c>
      <c r="F224">
        <v>0</v>
      </c>
      <c r="G224">
        <v>0</v>
      </c>
      <c r="H224">
        <v>12.68601</v>
      </c>
      <c r="I224">
        <v>1.605399</v>
      </c>
      <c r="J224">
        <v>13.97667</v>
      </c>
      <c r="K224">
        <v>5.724089</v>
      </c>
      <c r="L224">
        <v>14.81153</v>
      </c>
      <c r="M224">
        <v>21.30157</v>
      </c>
      <c r="N224">
        <v>0</v>
      </c>
      <c r="O224">
        <v>4.314444</v>
      </c>
      <c r="P224">
        <v>0</v>
      </c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</row>
    <row r="225" spans="1:214" ht="12">
      <c r="A225" s="23">
        <v>39305</v>
      </c>
      <c r="B225">
        <v>3.435045</v>
      </c>
      <c r="C225">
        <v>19.64688</v>
      </c>
      <c r="D225">
        <v>9.414095</v>
      </c>
      <c r="E225">
        <v>2.485544</v>
      </c>
      <c r="F225">
        <v>6.88938</v>
      </c>
      <c r="G225">
        <v>2.333565</v>
      </c>
      <c r="H225">
        <v>8.091256</v>
      </c>
      <c r="I225">
        <v>4.684936</v>
      </c>
      <c r="J225">
        <v>4.491505</v>
      </c>
      <c r="K225">
        <v>2.433708</v>
      </c>
      <c r="L225">
        <v>0</v>
      </c>
      <c r="M225">
        <v>3.350062</v>
      </c>
      <c r="N225">
        <v>0</v>
      </c>
      <c r="O225">
        <v>0</v>
      </c>
      <c r="P225">
        <v>0</v>
      </c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</row>
    <row r="226" spans="1:214" ht="12">
      <c r="A226" s="23">
        <v>39306</v>
      </c>
      <c r="B226">
        <v>0</v>
      </c>
      <c r="C226">
        <v>0</v>
      </c>
      <c r="D226">
        <v>7.533406</v>
      </c>
      <c r="E226">
        <v>0</v>
      </c>
      <c r="F226">
        <v>0</v>
      </c>
      <c r="G226">
        <v>8.397363</v>
      </c>
      <c r="H226">
        <v>5.337492</v>
      </c>
      <c r="I226">
        <v>4.027668</v>
      </c>
      <c r="J226">
        <v>2.077066</v>
      </c>
      <c r="K226">
        <v>2.974461</v>
      </c>
      <c r="L226">
        <v>3.1874</v>
      </c>
      <c r="M226">
        <v>4.943074</v>
      </c>
      <c r="N226">
        <v>0</v>
      </c>
      <c r="O226">
        <v>0</v>
      </c>
      <c r="P226">
        <v>10.53192</v>
      </c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</row>
    <row r="227" spans="1:214" ht="12">
      <c r="A227" s="23">
        <v>39307</v>
      </c>
      <c r="B227">
        <v>2.74339</v>
      </c>
      <c r="C227">
        <v>0</v>
      </c>
      <c r="D227">
        <v>0</v>
      </c>
      <c r="E227">
        <v>12.80357</v>
      </c>
      <c r="F227">
        <v>0</v>
      </c>
      <c r="G227">
        <v>18.1044</v>
      </c>
      <c r="H227">
        <v>20.71753</v>
      </c>
      <c r="I227">
        <v>0</v>
      </c>
      <c r="J227">
        <v>6.626982</v>
      </c>
      <c r="K227">
        <v>1.304392</v>
      </c>
      <c r="L227">
        <v>1.629278</v>
      </c>
      <c r="M227">
        <v>10.98818</v>
      </c>
      <c r="N227">
        <v>0</v>
      </c>
      <c r="O227">
        <v>0</v>
      </c>
      <c r="P227">
        <v>0</v>
      </c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</row>
    <row r="228" spans="1:214" ht="12">
      <c r="A228" s="23">
        <v>39308</v>
      </c>
      <c r="B228">
        <v>0</v>
      </c>
      <c r="C228">
        <v>3.517061</v>
      </c>
      <c r="D228">
        <v>5.605748</v>
      </c>
      <c r="E228">
        <v>24.08106</v>
      </c>
      <c r="F228">
        <v>0</v>
      </c>
      <c r="G228">
        <v>0</v>
      </c>
      <c r="H228">
        <v>13.92339</v>
      </c>
      <c r="I228">
        <v>11.49303</v>
      </c>
      <c r="J228">
        <v>9.065989</v>
      </c>
      <c r="K228">
        <v>3.656852</v>
      </c>
      <c r="L228">
        <v>3.202681</v>
      </c>
      <c r="M228">
        <v>0</v>
      </c>
      <c r="N228">
        <v>0</v>
      </c>
      <c r="O228">
        <v>0</v>
      </c>
      <c r="P228">
        <v>5.751248</v>
      </c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</row>
    <row r="229" spans="1:214" ht="12">
      <c r="A229" s="23">
        <v>39309</v>
      </c>
      <c r="B229">
        <v>0.5961682</v>
      </c>
      <c r="C229">
        <v>11.23763</v>
      </c>
      <c r="D229">
        <v>4.16361</v>
      </c>
      <c r="E229">
        <v>0.4728234</v>
      </c>
      <c r="F229">
        <v>10.95169</v>
      </c>
      <c r="G229">
        <v>2.894571</v>
      </c>
      <c r="H229">
        <v>8.548092</v>
      </c>
      <c r="I229">
        <v>5.087811</v>
      </c>
      <c r="J229">
        <v>2.889814</v>
      </c>
      <c r="K229">
        <v>12.05912</v>
      </c>
      <c r="L229">
        <v>3.21078</v>
      </c>
      <c r="M229">
        <v>0</v>
      </c>
      <c r="N229">
        <v>11.6337</v>
      </c>
      <c r="O229">
        <v>6.268647</v>
      </c>
      <c r="P229">
        <v>0</v>
      </c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</row>
    <row r="230" spans="1:214" ht="12">
      <c r="A230" s="23">
        <v>39310</v>
      </c>
      <c r="B230">
        <v>6.102762</v>
      </c>
      <c r="C230">
        <v>10.4347</v>
      </c>
      <c r="D230">
        <v>1.011661</v>
      </c>
      <c r="E230">
        <v>0</v>
      </c>
      <c r="F230">
        <v>6.32383</v>
      </c>
      <c r="G230">
        <v>16.36556</v>
      </c>
      <c r="H230">
        <v>7.94281</v>
      </c>
      <c r="I230">
        <v>4.106594</v>
      </c>
      <c r="J230">
        <v>13.58664</v>
      </c>
      <c r="K230">
        <v>2.321076</v>
      </c>
      <c r="L230">
        <v>1.633638</v>
      </c>
      <c r="M230">
        <v>11.53418</v>
      </c>
      <c r="N230">
        <v>0</v>
      </c>
      <c r="O230">
        <v>0</v>
      </c>
      <c r="P230">
        <v>3.445334</v>
      </c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</row>
    <row r="231" spans="1:214" ht="12">
      <c r="A231" s="23">
        <v>39311</v>
      </c>
      <c r="B231">
        <v>0</v>
      </c>
      <c r="C231">
        <v>0</v>
      </c>
      <c r="D231">
        <v>0</v>
      </c>
      <c r="E231">
        <v>18.82079</v>
      </c>
      <c r="F231">
        <v>26.21107</v>
      </c>
      <c r="G231">
        <v>17.00794</v>
      </c>
      <c r="H231">
        <v>1.972188</v>
      </c>
      <c r="I231">
        <v>5.788813</v>
      </c>
      <c r="J231">
        <v>0</v>
      </c>
      <c r="K231">
        <v>2.780637</v>
      </c>
      <c r="L231">
        <v>1.035993</v>
      </c>
      <c r="M231">
        <v>2.439471</v>
      </c>
      <c r="N231">
        <v>0</v>
      </c>
      <c r="O231">
        <v>5.233273</v>
      </c>
      <c r="P231">
        <v>7.918228</v>
      </c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</row>
    <row r="232" spans="1:214" ht="12">
      <c r="A232" s="23">
        <v>39312</v>
      </c>
      <c r="B232">
        <v>2.104786</v>
      </c>
      <c r="C232">
        <v>0</v>
      </c>
      <c r="D232">
        <v>31.91937</v>
      </c>
      <c r="E232">
        <v>2.306268</v>
      </c>
      <c r="F232">
        <v>0</v>
      </c>
      <c r="G232">
        <v>13.26608</v>
      </c>
      <c r="H232">
        <v>7.797596</v>
      </c>
      <c r="I232">
        <v>5.241215</v>
      </c>
      <c r="J232">
        <v>3.879747</v>
      </c>
      <c r="K232">
        <v>2.503322</v>
      </c>
      <c r="L232">
        <v>2.675989</v>
      </c>
      <c r="M232">
        <v>0</v>
      </c>
      <c r="N232">
        <v>0</v>
      </c>
      <c r="O232">
        <v>0</v>
      </c>
      <c r="P232">
        <v>0</v>
      </c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</row>
    <row r="233" spans="1:214" ht="12">
      <c r="A233" s="23">
        <v>39313</v>
      </c>
      <c r="B233">
        <v>25.191</v>
      </c>
      <c r="C233">
        <v>3.032786</v>
      </c>
      <c r="D233">
        <v>0</v>
      </c>
      <c r="E233">
        <v>7.35449</v>
      </c>
      <c r="F233">
        <v>10.72305</v>
      </c>
      <c r="G233">
        <v>6.085872</v>
      </c>
      <c r="H233">
        <v>4.694036</v>
      </c>
      <c r="I233">
        <v>0.7134157</v>
      </c>
      <c r="J233">
        <v>10.13133</v>
      </c>
      <c r="K233">
        <v>7.275547</v>
      </c>
      <c r="L233">
        <v>1.338076</v>
      </c>
      <c r="M233">
        <v>0</v>
      </c>
      <c r="N233">
        <v>14.68666</v>
      </c>
      <c r="O233">
        <v>0</v>
      </c>
      <c r="P233">
        <v>5.104801</v>
      </c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</row>
    <row r="234" spans="1:214" ht="12">
      <c r="A234" s="23">
        <v>39314</v>
      </c>
      <c r="B234">
        <v>5.223238</v>
      </c>
      <c r="C234">
        <v>17.95283</v>
      </c>
      <c r="D234">
        <v>2.136427</v>
      </c>
      <c r="E234">
        <v>26.5183</v>
      </c>
      <c r="F234">
        <v>3.921529</v>
      </c>
      <c r="G234">
        <v>8.9186</v>
      </c>
      <c r="H234">
        <v>2.921</v>
      </c>
      <c r="I234">
        <v>0</v>
      </c>
      <c r="J234">
        <v>6.882891</v>
      </c>
      <c r="K234">
        <v>7.669481</v>
      </c>
      <c r="L234">
        <v>11.97465</v>
      </c>
      <c r="M234">
        <v>9.004195</v>
      </c>
      <c r="N234">
        <v>3.635654</v>
      </c>
      <c r="O234">
        <v>10.56079</v>
      </c>
      <c r="P234">
        <v>10.99876</v>
      </c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</row>
    <row r="235" spans="1:214" ht="12">
      <c r="A235" s="23">
        <v>39315</v>
      </c>
      <c r="B235">
        <v>2.39461</v>
      </c>
      <c r="C235">
        <v>39.42537</v>
      </c>
      <c r="D235">
        <v>0</v>
      </c>
      <c r="E235">
        <v>25.98794</v>
      </c>
      <c r="F235">
        <v>0</v>
      </c>
      <c r="G235">
        <v>8.737193</v>
      </c>
      <c r="H235">
        <v>0</v>
      </c>
      <c r="I235">
        <v>9.399934</v>
      </c>
      <c r="J235">
        <v>19.09687</v>
      </c>
      <c r="K235">
        <v>0.9427962</v>
      </c>
      <c r="L235">
        <v>3.352634</v>
      </c>
      <c r="M235">
        <v>5.69879</v>
      </c>
      <c r="N235">
        <v>4.101612</v>
      </c>
      <c r="O235">
        <v>0</v>
      </c>
      <c r="P235">
        <v>0</v>
      </c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</row>
    <row r="236" spans="1:214" ht="12">
      <c r="A236" s="23">
        <v>39316</v>
      </c>
      <c r="B236">
        <v>7.03686</v>
      </c>
      <c r="C236">
        <v>15.55268</v>
      </c>
      <c r="D236">
        <v>0</v>
      </c>
      <c r="E236">
        <v>1.32299</v>
      </c>
      <c r="F236">
        <v>7.901238</v>
      </c>
      <c r="G236">
        <v>0.9435169</v>
      </c>
      <c r="H236">
        <v>0</v>
      </c>
      <c r="I236">
        <v>0</v>
      </c>
      <c r="J236">
        <v>3.112631</v>
      </c>
      <c r="K236">
        <v>0</v>
      </c>
      <c r="L236">
        <v>8.438995</v>
      </c>
      <c r="M236">
        <v>15.0505</v>
      </c>
      <c r="N236">
        <v>0</v>
      </c>
      <c r="O236">
        <v>3.252055</v>
      </c>
      <c r="P236">
        <v>28.61062</v>
      </c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</row>
    <row r="237" spans="1:214" ht="12">
      <c r="A237" s="23">
        <v>39317</v>
      </c>
      <c r="B237">
        <v>0</v>
      </c>
      <c r="C237">
        <v>11.30913</v>
      </c>
      <c r="D237">
        <v>0</v>
      </c>
      <c r="E237">
        <v>0</v>
      </c>
      <c r="F237">
        <v>4.16621</v>
      </c>
      <c r="G237">
        <v>3.346115</v>
      </c>
      <c r="H237">
        <v>3.196654</v>
      </c>
      <c r="I237">
        <v>2.56946</v>
      </c>
      <c r="J237">
        <v>7.017797</v>
      </c>
      <c r="K237">
        <v>2.95936</v>
      </c>
      <c r="L237">
        <v>1.409007</v>
      </c>
      <c r="M237">
        <v>13.15369</v>
      </c>
      <c r="N237">
        <v>3.137283</v>
      </c>
      <c r="O237">
        <v>0</v>
      </c>
      <c r="P237">
        <v>25.00973</v>
      </c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</row>
    <row r="238" spans="1:214" ht="12">
      <c r="A238" s="23">
        <v>39318</v>
      </c>
      <c r="B238">
        <v>0</v>
      </c>
      <c r="C238">
        <v>14.95859</v>
      </c>
      <c r="D238">
        <v>0</v>
      </c>
      <c r="E238">
        <v>12.3804</v>
      </c>
      <c r="F238">
        <v>23.21339</v>
      </c>
      <c r="G238">
        <v>0</v>
      </c>
      <c r="H238">
        <v>0</v>
      </c>
      <c r="I238">
        <v>0</v>
      </c>
      <c r="J238">
        <v>11.3474</v>
      </c>
      <c r="K238">
        <v>3.379768</v>
      </c>
      <c r="L238">
        <v>3.223829</v>
      </c>
      <c r="M238">
        <v>5.058193</v>
      </c>
      <c r="N238">
        <v>0</v>
      </c>
      <c r="O238">
        <v>10.98913</v>
      </c>
      <c r="P238">
        <v>4.804036</v>
      </c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</row>
    <row r="239" spans="1:214" ht="12">
      <c r="A239" s="23">
        <v>39319</v>
      </c>
      <c r="B239">
        <v>6.606251</v>
      </c>
      <c r="C239">
        <v>0</v>
      </c>
      <c r="D239">
        <v>0</v>
      </c>
      <c r="E239">
        <v>0</v>
      </c>
      <c r="F239">
        <v>0</v>
      </c>
      <c r="G239">
        <v>3.490305</v>
      </c>
      <c r="H239">
        <v>4.999282</v>
      </c>
      <c r="I239">
        <v>2.497857</v>
      </c>
      <c r="J239">
        <v>4.003068</v>
      </c>
      <c r="K239">
        <v>0</v>
      </c>
      <c r="L239">
        <v>3.503706</v>
      </c>
      <c r="M239">
        <v>15.03885</v>
      </c>
      <c r="N239">
        <v>7.451421</v>
      </c>
      <c r="O239">
        <v>2.376328</v>
      </c>
      <c r="P239">
        <v>0</v>
      </c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</row>
    <row r="240" spans="1:214" ht="12">
      <c r="A240" s="23">
        <v>39320</v>
      </c>
      <c r="B240">
        <v>2.472362</v>
      </c>
      <c r="C240">
        <v>0</v>
      </c>
      <c r="D240">
        <v>0</v>
      </c>
      <c r="E240">
        <v>6.822925</v>
      </c>
      <c r="F240">
        <v>5.35911</v>
      </c>
      <c r="G240">
        <v>2.064771</v>
      </c>
      <c r="H240">
        <v>0.7935669</v>
      </c>
      <c r="I240">
        <v>1.74932</v>
      </c>
      <c r="J240">
        <v>7.498882</v>
      </c>
      <c r="K240">
        <v>1.487791</v>
      </c>
      <c r="L240">
        <v>7.52235</v>
      </c>
      <c r="M240">
        <v>11.80457</v>
      </c>
      <c r="N240">
        <v>0</v>
      </c>
      <c r="O240">
        <v>4.782622</v>
      </c>
      <c r="P240">
        <v>1.670581</v>
      </c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</row>
    <row r="241" spans="1:214" ht="12">
      <c r="A241" s="23">
        <v>39321</v>
      </c>
      <c r="B241">
        <v>1.701903</v>
      </c>
      <c r="C241">
        <v>5.556686</v>
      </c>
      <c r="D241">
        <v>13.43886</v>
      </c>
      <c r="E241">
        <v>2.232747</v>
      </c>
      <c r="F241">
        <v>15.11373</v>
      </c>
      <c r="G241">
        <v>0</v>
      </c>
      <c r="H241">
        <v>0</v>
      </c>
      <c r="I241">
        <v>0</v>
      </c>
      <c r="J241">
        <v>1.572528</v>
      </c>
      <c r="K241">
        <v>0.859176</v>
      </c>
      <c r="L241">
        <v>6.073346</v>
      </c>
      <c r="M241">
        <v>4.899537</v>
      </c>
      <c r="N241">
        <v>5.127629</v>
      </c>
      <c r="O241">
        <v>0</v>
      </c>
      <c r="P241">
        <v>7.930479</v>
      </c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</row>
    <row r="242" spans="1:214" ht="12">
      <c r="A242" s="23">
        <v>39322</v>
      </c>
      <c r="B242">
        <v>7.262797</v>
      </c>
      <c r="C242">
        <v>2.940151</v>
      </c>
      <c r="D242">
        <v>0</v>
      </c>
      <c r="E242">
        <v>6.315952</v>
      </c>
      <c r="F242">
        <v>16.37506</v>
      </c>
      <c r="G242">
        <v>0</v>
      </c>
      <c r="H242">
        <v>3.104886</v>
      </c>
      <c r="I242">
        <v>3.987815</v>
      </c>
      <c r="J242">
        <v>0</v>
      </c>
      <c r="K242">
        <v>4.394437</v>
      </c>
      <c r="L242">
        <v>4.484699</v>
      </c>
      <c r="M242">
        <v>0</v>
      </c>
      <c r="N242">
        <v>5.12089</v>
      </c>
      <c r="O242">
        <v>0</v>
      </c>
      <c r="P242">
        <v>0</v>
      </c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</row>
    <row r="243" spans="1:214" ht="12">
      <c r="A243" s="23">
        <v>39323</v>
      </c>
      <c r="B243">
        <v>5.603327</v>
      </c>
      <c r="C243">
        <v>2.079166</v>
      </c>
      <c r="D243">
        <v>2.023169</v>
      </c>
      <c r="E243">
        <v>9.257634</v>
      </c>
      <c r="F243">
        <v>10.52635</v>
      </c>
      <c r="G243">
        <v>0</v>
      </c>
      <c r="H243">
        <v>7.357668</v>
      </c>
      <c r="I243">
        <v>4.358792</v>
      </c>
      <c r="J243">
        <v>0</v>
      </c>
      <c r="K243">
        <v>2.097619</v>
      </c>
      <c r="L243">
        <v>6.616439</v>
      </c>
      <c r="M243">
        <v>0</v>
      </c>
      <c r="N243">
        <v>6.180111</v>
      </c>
      <c r="O243">
        <v>0</v>
      </c>
      <c r="P243">
        <v>14.81396</v>
      </c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</row>
    <row r="244" spans="1:214" ht="12">
      <c r="A244" s="23">
        <v>39324</v>
      </c>
      <c r="B244">
        <v>0</v>
      </c>
      <c r="C244">
        <v>4.469281</v>
      </c>
      <c r="D244">
        <v>0</v>
      </c>
      <c r="E244">
        <v>0</v>
      </c>
      <c r="F244">
        <v>65.72079</v>
      </c>
      <c r="G244">
        <v>4.466679</v>
      </c>
      <c r="H244">
        <v>3.879433</v>
      </c>
      <c r="I244">
        <v>2.883655</v>
      </c>
      <c r="J244">
        <v>8.60726</v>
      </c>
      <c r="K244">
        <v>0.9643874</v>
      </c>
      <c r="L244">
        <v>0</v>
      </c>
      <c r="M244">
        <v>4.055192</v>
      </c>
      <c r="N244">
        <v>6.424504</v>
      </c>
      <c r="O244">
        <v>3.661262</v>
      </c>
      <c r="P244">
        <v>0</v>
      </c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</row>
    <row r="245" spans="1:214" ht="12">
      <c r="A245" s="23">
        <v>39325</v>
      </c>
      <c r="B245">
        <v>0</v>
      </c>
      <c r="C245">
        <v>4.812706</v>
      </c>
      <c r="D245">
        <v>0</v>
      </c>
      <c r="E245">
        <v>4.314508</v>
      </c>
      <c r="F245">
        <v>10.9731</v>
      </c>
      <c r="G245">
        <v>0</v>
      </c>
      <c r="H245">
        <v>1.455998</v>
      </c>
      <c r="I245">
        <v>2.471484</v>
      </c>
      <c r="J245">
        <v>1.951252</v>
      </c>
      <c r="K245">
        <v>3.202853</v>
      </c>
      <c r="L245">
        <v>5.889385</v>
      </c>
      <c r="M245">
        <v>6.687582</v>
      </c>
      <c r="N245">
        <v>9.363609</v>
      </c>
      <c r="O245">
        <v>4.59245</v>
      </c>
      <c r="P245">
        <v>0</v>
      </c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</row>
    <row r="246" spans="1:214" ht="12">
      <c r="A246" s="23">
        <v>39326</v>
      </c>
      <c r="B246">
        <v>10.34622</v>
      </c>
      <c r="C246">
        <v>29.02266</v>
      </c>
      <c r="D246">
        <v>0</v>
      </c>
      <c r="E246">
        <v>0</v>
      </c>
      <c r="F246">
        <v>0</v>
      </c>
      <c r="G246">
        <v>0</v>
      </c>
      <c r="H246">
        <v>5.296747</v>
      </c>
      <c r="I246">
        <v>1.789756</v>
      </c>
      <c r="J246">
        <v>4.454007</v>
      </c>
      <c r="K246">
        <v>1.285969</v>
      </c>
      <c r="L246">
        <v>9.295434</v>
      </c>
      <c r="M246">
        <v>0</v>
      </c>
      <c r="N246">
        <v>0</v>
      </c>
      <c r="O246">
        <v>0</v>
      </c>
      <c r="P246">
        <v>0</v>
      </c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</row>
    <row r="247" spans="1:214" ht="12">
      <c r="A247" s="23">
        <v>39327</v>
      </c>
      <c r="B247">
        <v>9.417634</v>
      </c>
      <c r="C247">
        <v>2.061367</v>
      </c>
      <c r="D247">
        <v>0</v>
      </c>
      <c r="E247">
        <v>5.013978</v>
      </c>
      <c r="F247">
        <v>12.34088</v>
      </c>
      <c r="G247">
        <v>0</v>
      </c>
      <c r="H247">
        <v>0</v>
      </c>
      <c r="I247">
        <v>2.897563</v>
      </c>
      <c r="J247">
        <v>4.254798</v>
      </c>
      <c r="K247">
        <v>1.601031</v>
      </c>
      <c r="L247">
        <v>5.049725</v>
      </c>
      <c r="M247">
        <v>20.94727</v>
      </c>
      <c r="N247">
        <v>5.853097</v>
      </c>
      <c r="O247">
        <v>4.986559</v>
      </c>
      <c r="P247">
        <v>8.539079</v>
      </c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</row>
    <row r="248" spans="1:214" ht="12">
      <c r="A248" s="23">
        <v>39328</v>
      </c>
      <c r="B248">
        <v>0</v>
      </c>
      <c r="C248">
        <v>3.317843</v>
      </c>
      <c r="D248">
        <v>0</v>
      </c>
      <c r="E248">
        <v>11.25092</v>
      </c>
      <c r="F248">
        <v>12.62058</v>
      </c>
      <c r="G248">
        <v>0</v>
      </c>
      <c r="H248">
        <v>0</v>
      </c>
      <c r="I248">
        <v>5.193738</v>
      </c>
      <c r="J248">
        <v>1.053509</v>
      </c>
      <c r="K248">
        <v>0</v>
      </c>
      <c r="L248">
        <v>0</v>
      </c>
      <c r="M248">
        <v>2.362911</v>
      </c>
      <c r="N248">
        <v>0</v>
      </c>
      <c r="O248">
        <v>18.18189</v>
      </c>
      <c r="P248">
        <v>0</v>
      </c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</row>
    <row r="249" spans="1:214" ht="12">
      <c r="A249" s="23">
        <v>39329</v>
      </c>
      <c r="B249">
        <v>18.20082</v>
      </c>
      <c r="C249">
        <v>5.824755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1.237424</v>
      </c>
      <c r="J249">
        <v>0.8775582</v>
      </c>
      <c r="K249">
        <v>1.042639</v>
      </c>
      <c r="L249">
        <v>0</v>
      </c>
      <c r="M249">
        <v>8.126595</v>
      </c>
      <c r="N249">
        <v>13.49575</v>
      </c>
      <c r="O249">
        <v>7.066348</v>
      </c>
      <c r="P249">
        <v>0</v>
      </c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</row>
    <row r="250" spans="1:214" ht="12">
      <c r="A250" s="23">
        <v>39330</v>
      </c>
      <c r="B250">
        <v>0</v>
      </c>
      <c r="C250">
        <v>5.782458</v>
      </c>
      <c r="D250">
        <v>0.5384991</v>
      </c>
      <c r="E250">
        <v>1.815161</v>
      </c>
      <c r="F250">
        <v>0</v>
      </c>
      <c r="G250">
        <v>4.290853</v>
      </c>
      <c r="H250">
        <v>0</v>
      </c>
      <c r="I250">
        <v>4.427562</v>
      </c>
      <c r="J250">
        <v>4.416338</v>
      </c>
      <c r="K250">
        <v>0.3050272</v>
      </c>
      <c r="L250">
        <v>4.584088</v>
      </c>
      <c r="M250">
        <v>13.1805</v>
      </c>
      <c r="N250">
        <v>4.006521</v>
      </c>
      <c r="O250">
        <v>1.197465</v>
      </c>
      <c r="P250">
        <v>0</v>
      </c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</row>
    <row r="251" spans="1:214" ht="12">
      <c r="A251" s="23">
        <v>39331</v>
      </c>
      <c r="B251">
        <v>0</v>
      </c>
      <c r="C251">
        <v>1.688357</v>
      </c>
      <c r="D251">
        <v>0</v>
      </c>
      <c r="E251">
        <v>5.82531</v>
      </c>
      <c r="F251">
        <v>9.242903</v>
      </c>
      <c r="G251">
        <v>0</v>
      </c>
      <c r="H251">
        <v>2.071256</v>
      </c>
      <c r="I251">
        <v>3.736267</v>
      </c>
      <c r="J251">
        <v>7.744432</v>
      </c>
      <c r="K251">
        <v>1.934405</v>
      </c>
      <c r="L251">
        <v>0</v>
      </c>
      <c r="M251">
        <v>11.38913</v>
      </c>
      <c r="N251">
        <v>9.480029</v>
      </c>
      <c r="O251">
        <v>0</v>
      </c>
      <c r="P251">
        <v>12.59023</v>
      </c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</row>
    <row r="252" spans="1:214" ht="12">
      <c r="A252" s="23">
        <v>39332</v>
      </c>
      <c r="B252">
        <v>4.059201</v>
      </c>
      <c r="C252">
        <v>0.8236136</v>
      </c>
      <c r="D252">
        <v>0</v>
      </c>
      <c r="E252">
        <v>8.318795</v>
      </c>
      <c r="F252">
        <v>0</v>
      </c>
      <c r="G252">
        <v>5.325588</v>
      </c>
      <c r="H252">
        <v>9.415965</v>
      </c>
      <c r="I252">
        <v>3.981335</v>
      </c>
      <c r="J252">
        <v>8.779582</v>
      </c>
      <c r="K252">
        <v>0</v>
      </c>
      <c r="L252">
        <v>0</v>
      </c>
      <c r="M252">
        <v>5.703376</v>
      </c>
      <c r="N252">
        <v>15.50723</v>
      </c>
      <c r="O252">
        <v>9.307286</v>
      </c>
      <c r="P252">
        <v>5.25477</v>
      </c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</row>
    <row r="253" spans="1:214" ht="12">
      <c r="A253" s="23">
        <v>39333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0.7974094</v>
      </c>
      <c r="K253">
        <v>0</v>
      </c>
      <c r="L253">
        <v>0</v>
      </c>
      <c r="M253">
        <v>0</v>
      </c>
      <c r="N253">
        <v>6.287496</v>
      </c>
      <c r="O253">
        <v>6.628525</v>
      </c>
      <c r="P253">
        <v>0</v>
      </c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</row>
    <row r="254" spans="1:214" ht="12">
      <c r="A254" s="23">
        <v>39334</v>
      </c>
      <c r="B254">
        <v>0</v>
      </c>
      <c r="C254">
        <v>1.703669</v>
      </c>
      <c r="D254">
        <v>0</v>
      </c>
      <c r="E254">
        <v>0</v>
      </c>
      <c r="F254">
        <v>2.475493</v>
      </c>
      <c r="G254">
        <v>0</v>
      </c>
      <c r="H254">
        <v>3.965989</v>
      </c>
      <c r="I254">
        <v>0</v>
      </c>
      <c r="J254">
        <v>0.9838738</v>
      </c>
      <c r="K254">
        <v>0</v>
      </c>
      <c r="L254">
        <v>0</v>
      </c>
      <c r="M254">
        <v>0</v>
      </c>
      <c r="N254">
        <v>4.845641</v>
      </c>
      <c r="O254">
        <v>3.468815</v>
      </c>
      <c r="P254">
        <v>2.269603</v>
      </c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</row>
    <row r="255" spans="1:214" ht="12">
      <c r="A255" s="23">
        <v>39335</v>
      </c>
      <c r="B255">
        <v>0</v>
      </c>
      <c r="C255">
        <v>5.585678</v>
      </c>
      <c r="D255">
        <v>0</v>
      </c>
      <c r="E255">
        <v>0</v>
      </c>
      <c r="F255">
        <v>0</v>
      </c>
      <c r="G255">
        <v>0</v>
      </c>
      <c r="H255">
        <v>5.008678</v>
      </c>
      <c r="I255">
        <v>4.333545</v>
      </c>
      <c r="J255">
        <v>0</v>
      </c>
      <c r="K255">
        <v>0</v>
      </c>
      <c r="L255">
        <v>0</v>
      </c>
      <c r="M255">
        <v>0</v>
      </c>
      <c r="N255">
        <v>4.320755</v>
      </c>
      <c r="O255">
        <v>5.602118</v>
      </c>
      <c r="P255">
        <v>0</v>
      </c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</row>
    <row r="256" spans="1:214" ht="12">
      <c r="A256" s="23">
        <v>39336</v>
      </c>
      <c r="B256">
        <v>5.777182</v>
      </c>
      <c r="C256">
        <v>4.202238</v>
      </c>
      <c r="D256">
        <v>7.721725</v>
      </c>
      <c r="E256">
        <v>0</v>
      </c>
      <c r="F256">
        <v>0</v>
      </c>
      <c r="G256">
        <v>1.257651</v>
      </c>
      <c r="H256">
        <v>0</v>
      </c>
      <c r="I256">
        <v>2.005768</v>
      </c>
      <c r="J256">
        <v>3.269441</v>
      </c>
      <c r="K256">
        <v>0</v>
      </c>
      <c r="L256">
        <v>4.272823</v>
      </c>
      <c r="M256">
        <v>0</v>
      </c>
      <c r="N256">
        <v>0</v>
      </c>
      <c r="O256">
        <v>0</v>
      </c>
      <c r="P256">
        <v>0</v>
      </c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</row>
    <row r="257" spans="1:214" ht="12">
      <c r="A257" s="23">
        <v>39337</v>
      </c>
      <c r="B257">
        <v>0</v>
      </c>
      <c r="C257">
        <v>4.334855</v>
      </c>
      <c r="D257">
        <v>0</v>
      </c>
      <c r="E257">
        <v>0.2954111</v>
      </c>
      <c r="F257">
        <v>0</v>
      </c>
      <c r="G257">
        <v>0</v>
      </c>
      <c r="H257">
        <v>2.845843</v>
      </c>
      <c r="I257">
        <v>0</v>
      </c>
      <c r="J257">
        <v>3.863195</v>
      </c>
      <c r="K257">
        <v>6.006139</v>
      </c>
      <c r="L257">
        <v>0</v>
      </c>
      <c r="M257">
        <v>0</v>
      </c>
      <c r="N257">
        <v>3.307457</v>
      </c>
      <c r="O257">
        <v>0.9637472</v>
      </c>
      <c r="P257">
        <v>0</v>
      </c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</row>
    <row r="258" spans="1:214" ht="12">
      <c r="A258" s="23">
        <v>39338</v>
      </c>
      <c r="B258">
        <v>0</v>
      </c>
      <c r="C258">
        <v>0</v>
      </c>
      <c r="D258">
        <v>1.188124</v>
      </c>
      <c r="E258">
        <v>0</v>
      </c>
      <c r="F258">
        <v>0.2899777</v>
      </c>
      <c r="G258">
        <v>0</v>
      </c>
      <c r="H258">
        <v>0</v>
      </c>
      <c r="I258">
        <v>4.320365</v>
      </c>
      <c r="J258">
        <v>2.830861</v>
      </c>
      <c r="K258">
        <v>0</v>
      </c>
      <c r="L258">
        <v>0</v>
      </c>
      <c r="M258">
        <v>0</v>
      </c>
      <c r="N258">
        <v>3.749642</v>
      </c>
      <c r="O258">
        <v>0</v>
      </c>
      <c r="P258">
        <v>0</v>
      </c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</row>
    <row r="259" spans="1:214" ht="12">
      <c r="A259" s="23">
        <v>39339</v>
      </c>
      <c r="B259">
        <v>0</v>
      </c>
      <c r="C259">
        <v>0</v>
      </c>
      <c r="D259">
        <v>0</v>
      </c>
      <c r="E259">
        <v>0.3464622</v>
      </c>
      <c r="F259">
        <v>0</v>
      </c>
      <c r="G259">
        <v>0</v>
      </c>
      <c r="H259">
        <v>5.595363</v>
      </c>
      <c r="I259">
        <v>4.101202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</row>
    <row r="260" spans="1:214" ht="12">
      <c r="A260" s="23">
        <v>39340</v>
      </c>
      <c r="B260">
        <v>0</v>
      </c>
      <c r="C260">
        <v>1.904091</v>
      </c>
      <c r="D260">
        <v>0</v>
      </c>
      <c r="E260">
        <v>6.890412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8.323005</v>
      </c>
      <c r="N260">
        <v>0</v>
      </c>
      <c r="O260">
        <v>0</v>
      </c>
      <c r="P260">
        <v>0.2087882</v>
      </c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</row>
    <row r="261" spans="1:214" ht="12">
      <c r="A261" s="23">
        <v>39341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4.845169</v>
      </c>
      <c r="I261">
        <v>2.527844</v>
      </c>
      <c r="J261">
        <v>4.453066</v>
      </c>
      <c r="K261">
        <v>0</v>
      </c>
      <c r="L261">
        <v>3.733043</v>
      </c>
      <c r="M261">
        <v>0</v>
      </c>
      <c r="N261">
        <v>0</v>
      </c>
      <c r="O261">
        <v>0</v>
      </c>
      <c r="P261">
        <v>0</v>
      </c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</row>
    <row r="262" spans="1:214" ht="12">
      <c r="A262" s="23">
        <v>39342</v>
      </c>
      <c r="B262">
        <v>0.729661</v>
      </c>
      <c r="C262">
        <v>0</v>
      </c>
      <c r="D262">
        <v>0</v>
      </c>
      <c r="E262">
        <v>7.144911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</row>
    <row r="263" spans="1:214" ht="12">
      <c r="A263" s="23">
        <v>39343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3.477461</v>
      </c>
      <c r="L263">
        <v>0</v>
      </c>
      <c r="M263">
        <v>0</v>
      </c>
      <c r="N263">
        <v>0</v>
      </c>
      <c r="O263">
        <v>0</v>
      </c>
      <c r="P263">
        <v>0</v>
      </c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</row>
    <row r="264" spans="1:214" ht="12">
      <c r="A264" s="23">
        <v>39344</v>
      </c>
      <c r="B264">
        <v>0</v>
      </c>
      <c r="C264">
        <v>0</v>
      </c>
      <c r="D264">
        <v>0</v>
      </c>
      <c r="E264">
        <v>0</v>
      </c>
      <c r="F264">
        <v>4.948748</v>
      </c>
      <c r="G264">
        <v>0</v>
      </c>
      <c r="H264">
        <v>1.891612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</row>
    <row r="265" spans="1:214" ht="12">
      <c r="A265" s="23">
        <v>39345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</row>
    <row r="266" spans="1:214" ht="12">
      <c r="A266" s="23">
        <v>39346</v>
      </c>
      <c r="B266">
        <v>0</v>
      </c>
      <c r="C266">
        <v>0</v>
      </c>
      <c r="D266">
        <v>0</v>
      </c>
      <c r="E266">
        <v>3.325577</v>
      </c>
      <c r="F266">
        <v>0</v>
      </c>
      <c r="G266">
        <v>0</v>
      </c>
      <c r="H266">
        <v>0</v>
      </c>
      <c r="I266">
        <v>0</v>
      </c>
      <c r="J266">
        <v>1.349611</v>
      </c>
      <c r="K266">
        <v>0</v>
      </c>
      <c r="L266">
        <v>6.254606</v>
      </c>
      <c r="M266">
        <v>0</v>
      </c>
      <c r="N266">
        <v>0</v>
      </c>
      <c r="O266">
        <v>0</v>
      </c>
      <c r="P266">
        <v>0</v>
      </c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</row>
    <row r="267" spans="1:214" ht="12">
      <c r="A267" s="23">
        <v>39347</v>
      </c>
      <c r="B267">
        <v>0</v>
      </c>
      <c r="C267">
        <v>0</v>
      </c>
      <c r="D267">
        <v>0</v>
      </c>
      <c r="E267">
        <v>3.746525</v>
      </c>
      <c r="F267">
        <v>0</v>
      </c>
      <c r="G267">
        <v>0</v>
      </c>
      <c r="H267">
        <v>0</v>
      </c>
      <c r="I267">
        <v>1.892331</v>
      </c>
      <c r="J267">
        <v>4.950924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</row>
    <row r="268" spans="1:214" ht="12">
      <c r="A268" s="23">
        <v>39348</v>
      </c>
      <c r="B268">
        <v>0</v>
      </c>
      <c r="C268">
        <v>6.874682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3.913574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</row>
    <row r="269" spans="1:214" ht="12">
      <c r="A269" s="23">
        <v>39349</v>
      </c>
      <c r="B269">
        <v>0</v>
      </c>
      <c r="C269">
        <v>0</v>
      </c>
      <c r="D269">
        <v>0</v>
      </c>
      <c r="E269">
        <v>1.801288</v>
      </c>
      <c r="F269">
        <v>0</v>
      </c>
      <c r="G269">
        <v>0</v>
      </c>
      <c r="H269">
        <v>0</v>
      </c>
      <c r="I269">
        <v>0</v>
      </c>
      <c r="J269">
        <v>3.77431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</row>
    <row r="270" spans="1:214" ht="12">
      <c r="A270" s="23">
        <v>39350</v>
      </c>
      <c r="B270">
        <v>0</v>
      </c>
      <c r="C270">
        <v>0</v>
      </c>
      <c r="D270">
        <v>0</v>
      </c>
      <c r="E270">
        <v>2.50847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5.03362</v>
      </c>
      <c r="M270">
        <v>0</v>
      </c>
      <c r="N270">
        <v>0</v>
      </c>
      <c r="O270">
        <v>1.862865</v>
      </c>
      <c r="P270">
        <v>0</v>
      </c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</row>
    <row r="271" spans="1:214" ht="12">
      <c r="A271" s="23">
        <v>39351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</row>
    <row r="272" spans="1:214" ht="12">
      <c r="A272" s="23">
        <v>39352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4.325387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</row>
    <row r="273" spans="1:214" ht="12">
      <c r="A273" s="23">
        <v>39353</v>
      </c>
      <c r="B273">
        <v>0</v>
      </c>
      <c r="C273">
        <v>0</v>
      </c>
      <c r="D273">
        <v>0.690506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</row>
    <row r="274" spans="1:214" ht="12">
      <c r="A274" s="23">
        <v>39354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3.942313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1.924983</v>
      </c>
      <c r="P274">
        <v>0</v>
      </c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</row>
    <row r="275" spans="1:214" ht="12">
      <c r="A275" s="23">
        <v>39355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1.309278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</row>
    <row r="276" spans="1:214" ht="12">
      <c r="A276" s="23">
        <v>39356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1.268643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</row>
    <row r="277" spans="1:214" ht="12">
      <c r="A277" s="23">
        <v>39357</v>
      </c>
      <c r="B277">
        <v>0</v>
      </c>
      <c r="C277">
        <v>0</v>
      </c>
      <c r="D277">
        <v>0</v>
      </c>
      <c r="E277">
        <v>0</v>
      </c>
      <c r="F277">
        <v>1.716425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</row>
    <row r="278" spans="1:214" ht="12">
      <c r="A278" s="23">
        <v>39358</v>
      </c>
      <c r="B278">
        <v>0</v>
      </c>
      <c r="C278">
        <v>0</v>
      </c>
      <c r="D278">
        <v>0</v>
      </c>
      <c r="E278">
        <v>12.95568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</row>
    <row r="279" spans="1:214" ht="12">
      <c r="A279" s="23">
        <v>39359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</row>
    <row r="280" spans="1:214" ht="12">
      <c r="A280" s="23">
        <v>39360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</row>
    <row r="281" spans="1:214" ht="12">
      <c r="A281" s="23">
        <v>39361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</row>
    <row r="282" spans="1:214" ht="12">
      <c r="A282" s="23">
        <v>39362</v>
      </c>
      <c r="B282">
        <v>0</v>
      </c>
      <c r="C282">
        <v>0</v>
      </c>
      <c r="D282">
        <v>0</v>
      </c>
      <c r="E282">
        <v>0</v>
      </c>
      <c r="F282">
        <v>2.762365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</row>
    <row r="283" spans="1:214" ht="12">
      <c r="A283" s="23">
        <v>39363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3.126531</v>
      </c>
      <c r="N283">
        <v>0</v>
      </c>
      <c r="O283">
        <v>0</v>
      </c>
      <c r="P283">
        <v>5.72314</v>
      </c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</row>
    <row r="284" spans="1:214" ht="12">
      <c r="A284" s="23">
        <v>39364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</row>
    <row r="285" spans="1:214" ht="12">
      <c r="A285" s="23">
        <v>39365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4.273433</v>
      </c>
      <c r="P285">
        <v>0</v>
      </c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</row>
    <row r="286" spans="1:214" ht="12">
      <c r="A286" s="23">
        <v>39366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24.9051</v>
      </c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</row>
    <row r="287" spans="1:214" ht="12">
      <c r="A287" s="23">
        <v>39367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2.407522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</row>
    <row r="288" spans="1:214" ht="12">
      <c r="A288" s="23">
        <v>39368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0.259674</v>
      </c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</row>
    <row r="289" spans="1:214" ht="12">
      <c r="A289" s="23">
        <v>39369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</row>
    <row r="290" spans="1:214" ht="12">
      <c r="A290" s="23">
        <v>39370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</row>
    <row r="291" spans="1:214" ht="12">
      <c r="A291" s="23">
        <v>39371</v>
      </c>
      <c r="B291">
        <v>0</v>
      </c>
      <c r="C291">
        <v>0</v>
      </c>
      <c r="D291">
        <v>2.702056</v>
      </c>
      <c r="E291">
        <v>0</v>
      </c>
      <c r="F291">
        <v>3.841526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</row>
    <row r="292" spans="1:214" ht="12">
      <c r="A292" s="23">
        <v>39372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</row>
    <row r="293" spans="1:214" ht="12">
      <c r="A293" s="23">
        <v>39373</v>
      </c>
      <c r="B293">
        <v>0</v>
      </c>
      <c r="C293">
        <v>0</v>
      </c>
      <c r="D293">
        <v>3.931269</v>
      </c>
      <c r="E293">
        <v>0</v>
      </c>
      <c r="F293">
        <v>4.372705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</row>
    <row r="294" spans="1:214" ht="12">
      <c r="A294" s="23">
        <v>39374</v>
      </c>
      <c r="B294">
        <v>0</v>
      </c>
      <c r="C294">
        <v>0</v>
      </c>
      <c r="D294">
        <v>8.436429</v>
      </c>
      <c r="E294">
        <v>0</v>
      </c>
      <c r="F294">
        <v>3.256266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</row>
    <row r="295" spans="1:214" ht="12">
      <c r="A295" s="23">
        <v>39375</v>
      </c>
      <c r="B295">
        <v>0</v>
      </c>
      <c r="C295">
        <v>0</v>
      </c>
      <c r="D295">
        <v>1.062809</v>
      </c>
      <c r="E295">
        <v>0</v>
      </c>
      <c r="F295">
        <v>0.269335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3.533559</v>
      </c>
      <c r="N295">
        <v>0</v>
      </c>
      <c r="O295">
        <v>0</v>
      </c>
      <c r="P295">
        <v>0</v>
      </c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</row>
    <row r="296" spans="1:214" ht="12">
      <c r="A296" s="23">
        <v>39376</v>
      </c>
      <c r="B296">
        <v>0</v>
      </c>
      <c r="C296">
        <v>0</v>
      </c>
      <c r="D296">
        <v>2.170694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</row>
    <row r="297" spans="1:214" ht="12">
      <c r="A297" s="23">
        <v>39377</v>
      </c>
      <c r="B297">
        <v>0</v>
      </c>
      <c r="C297">
        <v>0</v>
      </c>
      <c r="D297">
        <v>30.22238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</row>
    <row r="298" spans="1:214" ht="12">
      <c r="A298" s="23">
        <v>39378</v>
      </c>
      <c r="B298">
        <v>0</v>
      </c>
      <c r="C298">
        <v>0</v>
      </c>
      <c r="D298">
        <v>7.812593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</row>
    <row r="299" spans="1:214" ht="12">
      <c r="A299" s="23">
        <v>39379</v>
      </c>
      <c r="B299">
        <v>0</v>
      </c>
      <c r="C299">
        <v>0</v>
      </c>
      <c r="D299">
        <v>1.369491</v>
      </c>
      <c r="E299">
        <v>0</v>
      </c>
      <c r="F299">
        <v>0</v>
      </c>
      <c r="G299">
        <v>0</v>
      </c>
      <c r="H299">
        <v>0</v>
      </c>
      <c r="I299">
        <v>3.533247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0.58968</v>
      </c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</row>
    <row r="300" spans="1:214" ht="12">
      <c r="A300" s="23">
        <v>39380</v>
      </c>
      <c r="B300">
        <v>1.55975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0.2837878</v>
      </c>
      <c r="P300">
        <v>0</v>
      </c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</row>
    <row r="301" spans="1:214" ht="12">
      <c r="A301" s="23">
        <v>39381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</row>
    <row r="302" spans="1:214" ht="12">
      <c r="A302" s="23">
        <v>39382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6.692338</v>
      </c>
      <c r="N302">
        <v>0</v>
      </c>
      <c r="O302">
        <v>0</v>
      </c>
      <c r="P302">
        <v>0</v>
      </c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</row>
    <row r="303" spans="1:214" ht="12">
      <c r="A303" s="23">
        <v>39383</v>
      </c>
      <c r="B303">
        <v>0</v>
      </c>
      <c r="C303">
        <v>0</v>
      </c>
      <c r="D303">
        <v>1.812219</v>
      </c>
      <c r="E303">
        <v>0</v>
      </c>
      <c r="F303">
        <v>0</v>
      </c>
      <c r="G303">
        <v>5.519464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8.618867</v>
      </c>
      <c r="N303">
        <v>0</v>
      </c>
      <c r="O303">
        <v>0</v>
      </c>
      <c r="P303">
        <v>0</v>
      </c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</row>
    <row r="304" spans="1:214" ht="12">
      <c r="A304" s="23">
        <v>39384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2.36991</v>
      </c>
      <c r="P304">
        <v>0</v>
      </c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</row>
    <row r="305" spans="1:214" ht="12">
      <c r="A305" s="23">
        <v>39385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0.5463399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</row>
    <row r="306" spans="1:214" ht="12">
      <c r="A306" s="23">
        <v>39386</v>
      </c>
      <c r="B306">
        <v>0</v>
      </c>
      <c r="C306">
        <v>0</v>
      </c>
      <c r="D306">
        <v>5.630527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3.896681</v>
      </c>
      <c r="P306">
        <v>0</v>
      </c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</row>
    <row r="307" spans="1:214" ht="12">
      <c r="A307" s="23">
        <v>39387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</row>
    <row r="308" spans="1:214" ht="12">
      <c r="A308" s="23">
        <v>39388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1.041542</v>
      </c>
      <c r="P308">
        <v>0</v>
      </c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</row>
    <row r="309" spans="1:214" ht="12">
      <c r="A309" s="23">
        <v>39389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2.829307</v>
      </c>
      <c r="L309">
        <v>0</v>
      </c>
      <c r="M309">
        <v>0</v>
      </c>
      <c r="N309">
        <v>0</v>
      </c>
      <c r="O309">
        <v>0.5099453</v>
      </c>
      <c r="P309">
        <v>0</v>
      </c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</row>
    <row r="310" spans="1:214" ht="12">
      <c r="A310" s="23">
        <v>39390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</row>
    <row r="311" spans="1:214" ht="12">
      <c r="A311" s="23">
        <v>39391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</row>
    <row r="312" spans="1:214" ht="12">
      <c r="A312" s="23">
        <v>39392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</row>
    <row r="313" spans="1:214" ht="12">
      <c r="A313" s="23">
        <v>39393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</row>
    <row r="314" spans="1:214" ht="12">
      <c r="A314" s="23">
        <v>39394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9.314434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</row>
    <row r="315" spans="1:214" ht="12">
      <c r="A315" s="23">
        <v>39395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</row>
    <row r="316" spans="1:214" ht="12">
      <c r="A316" s="23">
        <v>39396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</row>
    <row r="317" spans="1:214" ht="12">
      <c r="A317" s="23">
        <v>39397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</row>
    <row r="318" spans="1:214" ht="12">
      <c r="A318" s="23">
        <v>39398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</row>
    <row r="319" spans="1:214" ht="12">
      <c r="A319" s="23">
        <v>39399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</row>
    <row r="320" spans="1:214" ht="12">
      <c r="A320" s="23">
        <v>39400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</row>
    <row r="321" spans="1:214" ht="12">
      <c r="A321" s="23">
        <v>39401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</row>
    <row r="322" spans="1:214" ht="12">
      <c r="A322" s="23">
        <v>39402</v>
      </c>
      <c r="B322">
        <v>0</v>
      </c>
      <c r="C322">
        <v>1.8158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</row>
    <row r="323" spans="1:214" ht="12">
      <c r="A323" s="23">
        <v>39403</v>
      </c>
      <c r="B323">
        <v>0</v>
      </c>
      <c r="C323">
        <v>5.24439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</row>
    <row r="324" spans="1:214" ht="12">
      <c r="A324" s="23">
        <v>39404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</row>
    <row r="325" spans="1:214" ht="12">
      <c r="A325" s="23">
        <v>39405</v>
      </c>
      <c r="B325">
        <v>0</v>
      </c>
      <c r="C325">
        <v>1.867622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</row>
    <row r="326" spans="1:214" ht="12">
      <c r="A326" s="23">
        <v>39406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7.667922</v>
      </c>
      <c r="M326">
        <v>0</v>
      </c>
      <c r="N326">
        <v>0</v>
      </c>
      <c r="O326">
        <v>0</v>
      </c>
      <c r="P326">
        <v>0</v>
      </c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</row>
    <row r="327" spans="1:214" ht="12">
      <c r="A327" s="23">
        <v>39407</v>
      </c>
      <c r="B327">
        <v>0</v>
      </c>
      <c r="C327">
        <v>1.462588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</row>
    <row r="328" spans="1:214" ht="12">
      <c r="A328" s="23">
        <v>39408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</row>
    <row r="329" spans="1:214" ht="12">
      <c r="A329" s="23">
        <v>39409</v>
      </c>
      <c r="B329">
        <v>0</v>
      </c>
      <c r="C329">
        <v>6.549336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</row>
    <row r="330" spans="1:214" ht="12">
      <c r="A330" s="23">
        <v>39410</v>
      </c>
      <c r="B330">
        <v>0</v>
      </c>
      <c r="C330">
        <v>1.806331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0.2368355</v>
      </c>
      <c r="N330">
        <v>0</v>
      </c>
      <c r="O330">
        <v>0</v>
      </c>
      <c r="P330">
        <v>0</v>
      </c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</row>
    <row r="331" spans="1:214" ht="12">
      <c r="A331" s="23">
        <v>39411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</row>
    <row r="332" spans="1:214" ht="12">
      <c r="A332" s="23">
        <v>39412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</row>
    <row r="333" spans="1:214" ht="12">
      <c r="A333" s="23">
        <v>39413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0.3516157</v>
      </c>
      <c r="O333">
        <v>0</v>
      </c>
      <c r="P333">
        <v>0</v>
      </c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</row>
    <row r="334" spans="1:214" ht="12">
      <c r="A334" s="23">
        <v>39414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</row>
    <row r="335" spans="1:214" ht="12">
      <c r="A335" s="23">
        <v>39415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2.31922</v>
      </c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</row>
    <row r="336" spans="1:214" ht="12">
      <c r="A336" s="23">
        <v>39416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3.750937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</row>
    <row r="337" spans="1:214" ht="12">
      <c r="A337" s="23">
        <v>39417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</row>
    <row r="338" spans="1:214" ht="12">
      <c r="A338" s="23">
        <v>39418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</row>
    <row r="339" spans="1:214" ht="12">
      <c r="A339" s="23">
        <v>39419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0.5089037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</row>
    <row r="340" spans="1:214" ht="12">
      <c r="A340" s="23">
        <v>39420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</row>
    <row r="341" spans="1:214" ht="12">
      <c r="A341" s="23">
        <v>39421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</row>
    <row r="342" spans="1:214" ht="12">
      <c r="A342" s="23">
        <v>39422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</row>
    <row r="343" spans="1:214" ht="12">
      <c r="A343" s="23">
        <v>39423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</row>
    <row r="344" spans="1:214" ht="12">
      <c r="A344" s="23">
        <v>39424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</row>
    <row r="345" spans="1:214" ht="12">
      <c r="A345" s="23">
        <v>39425</v>
      </c>
      <c r="B345">
        <v>0</v>
      </c>
      <c r="C345">
        <v>0</v>
      </c>
      <c r="D345">
        <v>1.584318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</row>
    <row r="346" spans="1:214" ht="12">
      <c r="A346" s="23">
        <v>39426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</row>
    <row r="347" spans="1:214" ht="12">
      <c r="A347" s="23">
        <v>39427</v>
      </c>
      <c r="B347">
        <v>0</v>
      </c>
      <c r="C347">
        <v>0</v>
      </c>
      <c r="D347">
        <v>0</v>
      </c>
      <c r="E347">
        <v>0</v>
      </c>
      <c r="F347">
        <v>0.506685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</row>
    <row r="348" spans="1:214" ht="12">
      <c r="A348" s="23">
        <v>39428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</row>
    <row r="349" spans="1:214" ht="12">
      <c r="A349" s="23">
        <v>39429</v>
      </c>
      <c r="B349">
        <v>4.63131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</row>
    <row r="350" spans="1:214" ht="12">
      <c r="A350" s="23">
        <v>39430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</row>
    <row r="351" spans="1:214" ht="12">
      <c r="A351" s="23">
        <v>39431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</row>
    <row r="352" spans="1:214" ht="12">
      <c r="A352" s="23">
        <v>39432</v>
      </c>
      <c r="B352">
        <v>1.271748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</row>
    <row r="353" spans="1:214" ht="12">
      <c r="A353" s="23">
        <v>39433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0.2291573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</row>
    <row r="354" spans="1:214" ht="12">
      <c r="A354" s="23">
        <v>39434</v>
      </c>
      <c r="B354">
        <v>1.379758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</row>
    <row r="355" spans="1:214" ht="12">
      <c r="A355" s="23">
        <v>39435</v>
      </c>
      <c r="B355">
        <v>0</v>
      </c>
      <c r="C355">
        <v>0</v>
      </c>
      <c r="D355">
        <v>0</v>
      </c>
      <c r="E355">
        <v>0</v>
      </c>
      <c r="F355">
        <v>0.409934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</row>
    <row r="356" spans="1:214" ht="12">
      <c r="A356" s="23">
        <v>39436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</row>
    <row r="357" spans="1:214" ht="12">
      <c r="A357" s="23">
        <v>39437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</row>
    <row r="358" spans="1:214" ht="12">
      <c r="A358" s="23">
        <v>39438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</row>
    <row r="359" spans="1:214" ht="12">
      <c r="A359" s="23">
        <v>39439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</row>
    <row r="360" spans="1:214" ht="12">
      <c r="A360" s="23">
        <v>39440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</row>
    <row r="361" spans="1:214" ht="12">
      <c r="A361" s="23">
        <v>39441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</row>
    <row r="362" spans="1:214" ht="12">
      <c r="A362" s="23">
        <v>39442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</row>
    <row r="363" spans="1:214" ht="12">
      <c r="A363" s="23">
        <v>39443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</row>
    <row r="364" spans="1:214" ht="12">
      <c r="A364" s="23">
        <v>39444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</row>
    <row r="365" spans="1:214" ht="12">
      <c r="A365" s="23">
        <v>39445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</row>
    <row r="366" spans="1:214" ht="12">
      <c r="A366" s="23">
        <v>39446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</row>
    <row r="367" spans="1:214" ht="12">
      <c r="A367" s="23">
        <v>39447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</row>
    <row r="368" spans="2:16" s="20" customFormat="1" ht="12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20" customFormat="1" ht="12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20" customFormat="1" ht="1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20" customFormat="1" ht="12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28">
      <selection activeCell="D41" sqref="D41"/>
    </sheetView>
  </sheetViews>
  <sheetFormatPr defaultColWidth="11.57421875" defaultRowHeight="12.75"/>
  <cols>
    <col min="1" max="1" width="12.421875" style="0" customWidth="1"/>
    <col min="2" max="16384" width="11.421875" style="0" customWidth="1"/>
  </cols>
  <sheetData>
    <row r="1" spans="1:18" ht="12.75" thickBot="1">
      <c r="A1" s="22" t="s">
        <v>33</v>
      </c>
      <c r="B1" s="17" t="s">
        <v>26</v>
      </c>
      <c r="C1" s="17" t="s">
        <v>25</v>
      </c>
      <c r="D1">
        <f>HistoricalDailyRainfall!B1</f>
        <v>1995</v>
      </c>
      <c r="E1">
        <f>HistoricalDailyRainfall!C1</f>
        <v>1996</v>
      </c>
      <c r="F1">
        <f>HistoricalDailyRainfall!D1</f>
        <v>1997</v>
      </c>
      <c r="G1">
        <f>HistoricalDailyRainfall!E1</f>
        <v>1998</v>
      </c>
      <c r="H1">
        <f>HistoricalDailyRainfall!F1</f>
        <v>1999</v>
      </c>
      <c r="I1">
        <f>HistoricalDailyRainfall!G1</f>
        <v>2000</v>
      </c>
      <c r="J1">
        <f>HistoricalDailyRainfall!H1</f>
        <v>2001</v>
      </c>
      <c r="K1">
        <f>HistoricalDailyRainfall!I1</f>
        <v>2002</v>
      </c>
      <c r="L1">
        <f>HistoricalDailyRainfall!J1</f>
        <v>2003</v>
      </c>
      <c r="M1">
        <f>HistoricalDailyRainfall!K1</f>
        <v>2004</v>
      </c>
      <c r="N1">
        <f>HistoricalDailyRainfall!L1</f>
        <v>2005</v>
      </c>
      <c r="O1">
        <f>HistoricalDailyRainfall!M1</f>
        <v>2006</v>
      </c>
      <c r="P1">
        <f>HistoricalDailyRainfall!N1</f>
        <v>2007</v>
      </c>
      <c r="Q1">
        <f>HistoricalDailyRainfall!O1</f>
        <v>2008</v>
      </c>
      <c r="R1">
        <f>HistoricalDailyRainfall!P1</f>
        <v>2009</v>
      </c>
    </row>
    <row r="2" spans="1:18" ht="12.75" thickBot="1">
      <c r="A2" s="25">
        <v>40544</v>
      </c>
      <c r="B2" s="24">
        <v>1</v>
      </c>
      <c r="C2" s="26">
        <v>40553</v>
      </c>
      <c r="D2">
        <f>IF(SUM(HistoricalDailyRainfall!B$2:B$11)&gt;25,25,SUM(HistoricalDailyRainfall!B$2:B$11))</f>
        <v>0</v>
      </c>
      <c r="E2">
        <f>IF(SUM(HistoricalDailyRainfall!C$2:C$11)&gt;25,25,SUM(HistoricalDailyRainfall!C$2:C$11))</f>
        <v>0</v>
      </c>
      <c r="F2">
        <f>IF(SUM(HistoricalDailyRainfall!D$2:D$11)&gt;25,25,SUM(HistoricalDailyRainfall!D$2:D$11))</f>
        <v>0</v>
      </c>
      <c r="G2">
        <f>IF(SUM(HistoricalDailyRainfall!E$2:E$11)&gt;25,25,SUM(HistoricalDailyRainfall!E$2:E$11))</f>
        <v>0.7026004</v>
      </c>
      <c r="H2">
        <f>IF(SUM(HistoricalDailyRainfall!F$2:F$11)&gt;25,25,SUM(HistoricalDailyRainfall!F$2:F$11))</f>
        <v>8.786187</v>
      </c>
      <c r="I2">
        <f>IF(SUM(HistoricalDailyRainfall!G$2:G$11)&gt;25,25,SUM(HistoricalDailyRainfall!G$2:G$11))</f>
        <v>0</v>
      </c>
      <c r="J2">
        <f>IF(SUM(HistoricalDailyRainfall!H$2:H$11)&gt;25,25,SUM(HistoricalDailyRainfall!H$2:H$11))</f>
        <v>0</v>
      </c>
      <c r="K2">
        <f>IF(SUM(HistoricalDailyRainfall!I$2:I$11)&gt;25,25,SUM(HistoricalDailyRainfall!I$2:I$11))</f>
        <v>0</v>
      </c>
      <c r="L2">
        <f>IF(SUM(HistoricalDailyRainfall!J$2:J$11)&gt;25,25,SUM(HistoricalDailyRainfall!J$2:J$11))</f>
        <v>0</v>
      </c>
      <c r="M2">
        <f>IF(SUM(HistoricalDailyRainfall!K$2:K$11)&gt;25,25,SUM(HistoricalDailyRainfall!K$2:K$11))</f>
        <v>0</v>
      </c>
      <c r="N2">
        <f>IF(SUM(HistoricalDailyRainfall!L$2:L$11)&gt;25,25,SUM(HistoricalDailyRainfall!L$2:L$11))</f>
        <v>0</v>
      </c>
      <c r="O2">
        <f>IF(SUM(HistoricalDailyRainfall!M$2:M$11)&gt;25,25,SUM(HistoricalDailyRainfall!M$2:M$11))</f>
        <v>0</v>
      </c>
      <c r="P2">
        <f>IF(SUM(HistoricalDailyRainfall!N$2:N$11)&gt;25,25,SUM(HistoricalDailyRainfall!N$2:N$11))</f>
        <v>0</v>
      </c>
      <c r="Q2">
        <f>IF(SUM(HistoricalDailyRainfall!O$2:O$11)&gt;25,25,SUM(HistoricalDailyRainfall!O$2:O$11))</f>
        <v>0</v>
      </c>
      <c r="R2">
        <f>IF(SUM(HistoricalDailyRainfall!P$2:P$11)&gt;25,25,SUM(HistoricalDailyRainfall!P$2:P$11))</f>
        <v>0</v>
      </c>
    </row>
    <row r="3" spans="1:18" ht="12.75" thickBot="1">
      <c r="A3" s="25">
        <v>40554</v>
      </c>
      <c r="B3" s="24">
        <v>2</v>
      </c>
      <c r="C3" s="26">
        <v>40563</v>
      </c>
      <c r="D3">
        <f>IF(SUM(HistoricalDailyRainfall!B$12:B$21)&gt;25,25,SUM(HistoricalDailyRainfall!B$12:B$21))</f>
        <v>0</v>
      </c>
      <c r="E3">
        <f>IF(SUM(HistoricalDailyRainfall!C$12:C$21)&gt;25,25,SUM(HistoricalDailyRainfall!C$12:C$21))</f>
        <v>0.5794648</v>
      </c>
      <c r="F3">
        <f>IF(SUM(HistoricalDailyRainfall!D$12:D$21)&gt;25,25,SUM(HistoricalDailyRainfall!D$12:D$21))</f>
        <v>0</v>
      </c>
      <c r="G3">
        <f>IF(SUM(HistoricalDailyRainfall!E$12:E$21)&gt;25,25,SUM(HistoricalDailyRainfall!E$12:E$21))</f>
        <v>3.509391</v>
      </c>
      <c r="H3">
        <f>IF(SUM(HistoricalDailyRainfall!F$12:F$21)&gt;25,25,SUM(HistoricalDailyRainfall!F$12:F$21))</f>
        <v>7.815434</v>
      </c>
      <c r="I3">
        <f>IF(SUM(HistoricalDailyRainfall!G$12:G$21)&gt;25,25,SUM(HistoricalDailyRainfall!G$12:G$21))</f>
        <v>0</v>
      </c>
      <c r="J3">
        <f>IF(SUM(HistoricalDailyRainfall!H$12:H$21)&gt;25,25,SUM(HistoricalDailyRainfall!H$12:H$21))</f>
        <v>0</v>
      </c>
      <c r="K3">
        <f>IF(SUM(HistoricalDailyRainfall!I$12:I$21)&gt;25,25,SUM(HistoricalDailyRainfall!I$12:I$21))</f>
        <v>5.077592</v>
      </c>
      <c r="L3">
        <f>IF(SUM(HistoricalDailyRainfall!J$12:J$21)&gt;25,25,SUM(HistoricalDailyRainfall!J$12:J$21))</f>
        <v>0.6532918</v>
      </c>
      <c r="M3">
        <f>IF(SUM(HistoricalDailyRainfall!K$12:K$21)&gt;25,25,SUM(HistoricalDailyRainfall!K$12:K$21))</f>
        <v>5.037036</v>
      </c>
      <c r="N3">
        <f>IF(SUM(HistoricalDailyRainfall!L$12:L$21)&gt;25,25,SUM(HistoricalDailyRainfall!L$12:L$21))</f>
        <v>0</v>
      </c>
      <c r="O3">
        <f>IF(SUM(HistoricalDailyRainfall!M$12:M$21)&gt;25,25,SUM(HistoricalDailyRainfall!M$12:M$21))</f>
        <v>0</v>
      </c>
      <c r="P3">
        <f>IF(SUM(HistoricalDailyRainfall!N$12:N$21)&gt;25,25,SUM(HistoricalDailyRainfall!N$12:N$21))</f>
        <v>0.5565186</v>
      </c>
      <c r="Q3">
        <f>IF(SUM(HistoricalDailyRainfall!O$12:O$21)&gt;25,25,SUM(HistoricalDailyRainfall!O$12:O$21))</f>
        <v>0</v>
      </c>
      <c r="R3">
        <f>IF(SUM(HistoricalDailyRainfall!P$12:P$21)&gt;25,25,SUM(HistoricalDailyRainfall!P$12:P$21))</f>
        <v>0</v>
      </c>
    </row>
    <row r="4" spans="1:18" ht="12.75" thickBot="1">
      <c r="A4" s="25">
        <v>40564</v>
      </c>
      <c r="B4" s="24">
        <v>3</v>
      </c>
      <c r="C4" s="26">
        <v>40574</v>
      </c>
      <c r="D4">
        <f>IF(SUM(HistoricalDailyRainfall!B$22:B$32)&gt;25,25,SUM(HistoricalDailyRainfall!B$22:B$32))</f>
        <v>0</v>
      </c>
      <c r="E4">
        <f>IF(SUM(HistoricalDailyRainfall!C$22:C$32)&gt;25,25,SUM(HistoricalDailyRainfall!C$22:C$32))</f>
        <v>0</v>
      </c>
      <c r="F4">
        <f>IF(SUM(HistoricalDailyRainfall!D$22:D$32)&gt;25,25,SUM(HistoricalDailyRainfall!D$22:D$32))</f>
        <v>0</v>
      </c>
      <c r="G4">
        <f>IF(SUM(HistoricalDailyRainfall!E$22:E$32)&gt;25,25,SUM(HistoricalDailyRainfall!E$22:E$32))</f>
        <v>1.010864</v>
      </c>
      <c r="H4">
        <f>IF(SUM(HistoricalDailyRainfall!F$22:F$32)&gt;25,25,SUM(HistoricalDailyRainfall!F$22:F$32))</f>
        <v>0</v>
      </c>
      <c r="I4">
        <f>IF(SUM(HistoricalDailyRainfall!G$22:G$32)&gt;25,25,SUM(HistoricalDailyRainfall!G$22:G$32))</f>
        <v>0</v>
      </c>
      <c r="J4">
        <f>IF(SUM(HistoricalDailyRainfall!H$22:H$32)&gt;25,25,SUM(HistoricalDailyRainfall!H$22:H$32))</f>
        <v>0</v>
      </c>
      <c r="K4">
        <f>IF(SUM(HistoricalDailyRainfall!I$22:I$32)&gt;25,25,SUM(HistoricalDailyRainfall!I$22:I$32))</f>
        <v>0</v>
      </c>
      <c r="L4">
        <f>IF(SUM(HistoricalDailyRainfall!J$22:J$32)&gt;25,25,SUM(HistoricalDailyRainfall!J$22:J$32))</f>
        <v>0</v>
      </c>
      <c r="M4">
        <f>IF(SUM(HistoricalDailyRainfall!K$22:K$32)&gt;25,25,SUM(HistoricalDailyRainfall!K$22:K$32))</f>
        <v>0</v>
      </c>
      <c r="N4">
        <f>IF(SUM(HistoricalDailyRainfall!L$22:L$32)&gt;25,25,SUM(HistoricalDailyRainfall!L$22:L$32))</f>
        <v>0</v>
      </c>
      <c r="O4">
        <f>IF(SUM(HistoricalDailyRainfall!M$22:M$32)&gt;25,25,SUM(HistoricalDailyRainfall!M$22:M$32))</f>
        <v>0</v>
      </c>
      <c r="P4">
        <f>IF(SUM(HistoricalDailyRainfall!N$22:N$32)&gt;25,25,SUM(HistoricalDailyRainfall!N$22:N$32))</f>
        <v>0</v>
      </c>
      <c r="Q4">
        <f>IF(SUM(HistoricalDailyRainfall!O$22:O$32)&gt;25,25,SUM(HistoricalDailyRainfall!O$22:O$32))</f>
        <v>0</v>
      </c>
      <c r="R4">
        <f>IF(SUM(HistoricalDailyRainfall!P$22:P$32)&gt;25,25,SUM(HistoricalDailyRainfall!P$22:P$32))</f>
        <v>0</v>
      </c>
    </row>
    <row r="5" spans="1:18" ht="12.75" thickBot="1">
      <c r="A5" s="25">
        <v>40575</v>
      </c>
      <c r="B5" s="24">
        <v>4</v>
      </c>
      <c r="C5" s="26">
        <v>40584</v>
      </c>
      <c r="D5">
        <f>IF(SUM(HistoricalDailyRainfall!B$33:B$42)&gt;25,25,SUM(HistoricalDailyRainfall!B$33:B$42))</f>
        <v>0</v>
      </c>
      <c r="E5">
        <f>IF(SUM(HistoricalDailyRainfall!C$33:C$42)&gt;25,25,SUM(HistoricalDailyRainfall!C$33:C$42))</f>
        <v>3.5326072</v>
      </c>
      <c r="F5">
        <f>IF(SUM(HistoricalDailyRainfall!D$33:D$42)&gt;25,25,SUM(HistoricalDailyRainfall!D$33:D$42))</f>
        <v>0</v>
      </c>
      <c r="G5">
        <f>IF(SUM(HistoricalDailyRainfall!E$33:E$42)&gt;25,25,SUM(HistoricalDailyRainfall!E$33:E$42))</f>
        <v>5.7407813</v>
      </c>
      <c r="H5">
        <f>IF(SUM(HistoricalDailyRainfall!F$33:F$42)&gt;25,25,SUM(HistoricalDailyRainfall!F$33:F$42))</f>
        <v>0</v>
      </c>
      <c r="I5">
        <f>IF(SUM(HistoricalDailyRainfall!G$33:G$42)&gt;25,25,SUM(HistoricalDailyRainfall!G$33:G$42))</f>
        <v>0</v>
      </c>
      <c r="J5">
        <f>IF(SUM(HistoricalDailyRainfall!H$33:H$42)&gt;25,25,SUM(HistoricalDailyRainfall!H$33:H$42))</f>
        <v>0</v>
      </c>
      <c r="K5">
        <f>IF(SUM(HistoricalDailyRainfall!I$33:I$42)&gt;25,25,SUM(HistoricalDailyRainfall!I$33:I$42))</f>
        <v>0</v>
      </c>
      <c r="L5">
        <f>IF(SUM(HistoricalDailyRainfall!J$33:J$42)&gt;25,25,SUM(HistoricalDailyRainfall!J$33:J$42))</f>
        <v>0</v>
      </c>
      <c r="M5">
        <f>IF(SUM(HistoricalDailyRainfall!K$33:K$42)&gt;25,25,SUM(HistoricalDailyRainfall!K$33:K$42))</f>
        <v>0</v>
      </c>
      <c r="N5">
        <f>IF(SUM(HistoricalDailyRainfall!L$33:L$42)&gt;25,25,SUM(HistoricalDailyRainfall!L$33:L$42))</f>
        <v>0</v>
      </c>
      <c r="O5">
        <f>IF(SUM(HistoricalDailyRainfall!M$33:M$42)&gt;25,25,SUM(HistoricalDailyRainfall!M$33:M$42))</f>
        <v>0</v>
      </c>
      <c r="P5">
        <f>IF(SUM(HistoricalDailyRainfall!N$33:N$42)&gt;25,25,SUM(HistoricalDailyRainfall!N$33:N$42))</f>
        <v>0</v>
      </c>
      <c r="Q5">
        <f>IF(SUM(HistoricalDailyRainfall!O$33:O$42)&gt;25,25,SUM(HistoricalDailyRainfall!O$33:O$42))</f>
        <v>0</v>
      </c>
      <c r="R5">
        <f>IF(SUM(HistoricalDailyRainfall!P$33:P$42)&gt;25,25,SUM(HistoricalDailyRainfall!P$33:P$42))</f>
        <v>0</v>
      </c>
    </row>
    <row r="6" spans="1:18" ht="12.75" thickBot="1">
      <c r="A6" s="25">
        <v>40585</v>
      </c>
      <c r="B6" s="24">
        <v>5</v>
      </c>
      <c r="C6" s="26">
        <v>40594</v>
      </c>
      <c r="D6">
        <f>IF(SUM(HistoricalDailyRainfall!B$43:B$52)&gt;25,25,SUM(HistoricalDailyRainfall!B$43:B$52))</f>
        <v>0</v>
      </c>
      <c r="E6">
        <f>IF(SUM(HistoricalDailyRainfall!C$43:C$52)&gt;25,25,SUM(HistoricalDailyRainfall!C$43:C$52))</f>
        <v>0</v>
      </c>
      <c r="F6">
        <f>IF(SUM(HistoricalDailyRainfall!D$43:D$52)&gt;25,25,SUM(HistoricalDailyRainfall!D$43:D$52))</f>
        <v>0</v>
      </c>
      <c r="G6">
        <f>IF(SUM(HistoricalDailyRainfall!E$43:E$52)&gt;25,25,SUM(HistoricalDailyRainfall!E$43:E$52))</f>
        <v>0</v>
      </c>
      <c r="H6">
        <f>IF(SUM(HistoricalDailyRainfall!F$43:F$52)&gt;25,25,SUM(HistoricalDailyRainfall!F$43:F$52))</f>
        <v>0</v>
      </c>
      <c r="I6">
        <f>IF(SUM(HistoricalDailyRainfall!G$43:G$52)&gt;25,25,SUM(HistoricalDailyRainfall!G$43:G$52))</f>
        <v>0</v>
      </c>
      <c r="J6">
        <f>IF(SUM(HistoricalDailyRainfall!H$43:H$52)&gt;25,25,SUM(HistoricalDailyRainfall!H$43:H$52))</f>
        <v>0</v>
      </c>
      <c r="K6">
        <f>IF(SUM(HistoricalDailyRainfall!I$43:I$52)&gt;25,25,SUM(HistoricalDailyRainfall!I$43:I$52))</f>
        <v>0</v>
      </c>
      <c r="L6">
        <f>IF(SUM(HistoricalDailyRainfall!J$43:J$52)&gt;25,25,SUM(HistoricalDailyRainfall!J$43:J$52))</f>
        <v>0</v>
      </c>
      <c r="M6">
        <f>IF(SUM(HistoricalDailyRainfall!K$43:K$52)&gt;25,25,SUM(HistoricalDailyRainfall!K$43:K$52))</f>
        <v>0</v>
      </c>
      <c r="N6">
        <f>IF(SUM(HistoricalDailyRainfall!L$43:L$52)&gt;25,25,SUM(HistoricalDailyRainfall!L$43:L$52))</f>
        <v>0</v>
      </c>
      <c r="O6">
        <f>IF(SUM(HistoricalDailyRainfall!M$43:M$52)&gt;25,25,SUM(HistoricalDailyRainfall!M$43:M$52))</f>
        <v>0</v>
      </c>
      <c r="P6">
        <f>IF(SUM(HistoricalDailyRainfall!N$43:N$52)&gt;25,25,SUM(HistoricalDailyRainfall!N$43:N$52))</f>
        <v>1.2544125</v>
      </c>
      <c r="Q6">
        <f>IF(SUM(HistoricalDailyRainfall!O$43:O$52)&gt;25,25,SUM(HistoricalDailyRainfall!O$43:O$52))</f>
        <v>0</v>
      </c>
      <c r="R6">
        <f>IF(SUM(HistoricalDailyRainfall!P$43:P$52)&gt;25,25,SUM(HistoricalDailyRainfall!P$43:P$52))</f>
        <v>0.3526777</v>
      </c>
    </row>
    <row r="7" spans="1:18" ht="12.75" thickBot="1">
      <c r="A7" s="25">
        <v>40595</v>
      </c>
      <c r="B7" s="24">
        <v>6</v>
      </c>
      <c r="C7" s="26">
        <v>40602</v>
      </c>
      <c r="D7">
        <f>IF(SUM(HistoricalDailyRainfall!B$53:B$61)&gt;25,25,SUM(HistoricalDailyRainfall!B$53:B$61))</f>
        <v>3.1293223</v>
      </c>
      <c r="E7">
        <f>IF(SUM(HistoricalDailyRainfall!C$53:C$61)&gt;25,25,SUM(HistoricalDailyRainfall!C$53:C$61))</f>
        <v>0.635685</v>
      </c>
      <c r="F7">
        <f>IF(SUM(HistoricalDailyRainfall!D$53:D$61)&gt;25,25,SUM(HistoricalDailyRainfall!D$53:D$61))</f>
        <v>0</v>
      </c>
      <c r="G7">
        <f>IF(SUM(HistoricalDailyRainfall!E$53:E$61)&gt;25,25,SUM(HistoricalDailyRainfall!E$53:E$61))</f>
        <v>0.4016127</v>
      </c>
      <c r="H7">
        <f>IF(SUM(HistoricalDailyRainfall!F$53:F$61)&gt;25,25,SUM(HistoricalDailyRainfall!F$53:F$61))</f>
        <v>0</v>
      </c>
      <c r="I7">
        <f>IF(SUM(HistoricalDailyRainfall!G$53:G$61)&gt;25,25,SUM(HistoricalDailyRainfall!G$53:G$61))</f>
        <v>0</v>
      </c>
      <c r="J7">
        <f>IF(SUM(HistoricalDailyRainfall!H$53:H$61)&gt;25,25,SUM(HistoricalDailyRainfall!H$53:H$61))</f>
        <v>0</v>
      </c>
      <c r="K7">
        <f>IF(SUM(HistoricalDailyRainfall!I$53:I$61)&gt;25,25,SUM(HistoricalDailyRainfall!I$53:I$61))</f>
        <v>0</v>
      </c>
      <c r="L7">
        <f>IF(SUM(HistoricalDailyRainfall!J$53:J$61)&gt;25,25,SUM(HistoricalDailyRainfall!J$53:J$61))</f>
        <v>0</v>
      </c>
      <c r="M7">
        <f>IF(SUM(HistoricalDailyRainfall!K$53:K$61)&gt;25,25,SUM(HistoricalDailyRainfall!K$53:K$61))</f>
        <v>0</v>
      </c>
      <c r="N7">
        <f>IF(SUM(HistoricalDailyRainfall!L$53:L$61)&gt;25,25,SUM(HistoricalDailyRainfall!L$53:L$61))</f>
        <v>0</v>
      </c>
      <c r="O7">
        <f>IF(SUM(HistoricalDailyRainfall!M$53:M$61)&gt;25,25,SUM(HistoricalDailyRainfall!M$53:M$61))</f>
        <v>0</v>
      </c>
      <c r="P7">
        <f>IF(SUM(HistoricalDailyRainfall!N$53:N$61)&gt;25,25,SUM(HistoricalDailyRainfall!N$53:N$61))</f>
        <v>0</v>
      </c>
      <c r="Q7">
        <f>IF(SUM(HistoricalDailyRainfall!O$53:O$61)&gt;25,25,SUM(HistoricalDailyRainfall!O$53:O$61))</f>
        <v>0</v>
      </c>
      <c r="R7">
        <f>IF(SUM(HistoricalDailyRainfall!P$53:P$61)&gt;25,25,SUM(HistoricalDailyRainfall!P$53:P$61))</f>
        <v>2.312324</v>
      </c>
    </row>
    <row r="8" spans="1:18" ht="12.75" thickBot="1">
      <c r="A8" s="25">
        <v>40603</v>
      </c>
      <c r="B8" s="24">
        <v>7</v>
      </c>
      <c r="C8" s="26">
        <v>40612</v>
      </c>
      <c r="D8">
        <f>IF(SUM(HistoricalDailyRainfall!B$62:B$71)&gt;25,25,SUM(HistoricalDailyRainfall!B$62:B$71))</f>
        <v>0</v>
      </c>
      <c r="E8">
        <f>IF(SUM(HistoricalDailyRainfall!C$62:C$71)&gt;25,25,SUM(HistoricalDailyRainfall!C$62:C$71))</f>
        <v>9.513390000000001</v>
      </c>
      <c r="F8">
        <f>IF(SUM(HistoricalDailyRainfall!D$62:D$71)&gt;25,25,SUM(HistoricalDailyRainfall!D$62:D$71))</f>
        <v>0</v>
      </c>
      <c r="G8">
        <f>IF(SUM(HistoricalDailyRainfall!E$62:E$71)&gt;25,25,SUM(HistoricalDailyRainfall!E$62:E$71))</f>
        <v>0</v>
      </c>
      <c r="H8">
        <f>IF(SUM(HistoricalDailyRainfall!F$62:F$71)&gt;25,25,SUM(HistoricalDailyRainfall!F$62:F$71))</f>
        <v>0</v>
      </c>
      <c r="I8">
        <f>IF(SUM(HistoricalDailyRainfall!G$62:G$71)&gt;25,25,SUM(HistoricalDailyRainfall!G$62:G$71))</f>
        <v>0.3006301</v>
      </c>
      <c r="J8">
        <f>IF(SUM(HistoricalDailyRainfall!H$62:H$71)&gt;25,25,SUM(HistoricalDailyRainfall!H$62:H$71))</f>
        <v>0</v>
      </c>
      <c r="K8">
        <f>IF(SUM(HistoricalDailyRainfall!I$62:I$71)&gt;25,25,SUM(HistoricalDailyRainfall!I$62:I$71))</f>
        <v>4.4556901</v>
      </c>
      <c r="L8">
        <f>IF(SUM(HistoricalDailyRainfall!J$62:J$71)&gt;25,25,SUM(HistoricalDailyRainfall!J$62:J$71))</f>
        <v>0</v>
      </c>
      <c r="M8">
        <f>IF(SUM(HistoricalDailyRainfall!K$62:K$71)&gt;25,25,SUM(HistoricalDailyRainfall!K$62:K$71))</f>
        <v>0</v>
      </c>
      <c r="N8">
        <f>IF(SUM(HistoricalDailyRainfall!L$62:L$71)&gt;25,25,SUM(HistoricalDailyRainfall!L$62:L$71))</f>
        <v>0</v>
      </c>
      <c r="O8">
        <f>IF(SUM(HistoricalDailyRainfall!M$62:M$71)&gt;25,25,SUM(HistoricalDailyRainfall!M$62:M$71))</f>
        <v>5.296704</v>
      </c>
      <c r="P8">
        <f>IF(SUM(HistoricalDailyRainfall!N$62:N$71)&gt;25,25,SUM(HistoricalDailyRainfall!N$62:N$71))</f>
        <v>0</v>
      </c>
      <c r="Q8">
        <f>IF(SUM(HistoricalDailyRainfall!O$62:O$71)&gt;25,25,SUM(HistoricalDailyRainfall!O$62:O$71))</f>
        <v>0</v>
      </c>
      <c r="R8">
        <f>IF(SUM(HistoricalDailyRainfall!P$62:P$71)&gt;25,25,SUM(HistoricalDailyRainfall!P$62:P$71))</f>
        <v>0</v>
      </c>
    </row>
    <row r="9" spans="1:18" ht="12.75" thickBot="1">
      <c r="A9" s="25">
        <v>40613</v>
      </c>
      <c r="B9" s="24">
        <v>8</v>
      </c>
      <c r="C9" s="26">
        <v>40622</v>
      </c>
      <c r="D9">
        <f>IF(SUM(HistoricalDailyRainfall!B$72:B$81)&gt;25,25,SUM(HistoricalDailyRainfall!B$72:B$81))</f>
        <v>16.105069</v>
      </c>
      <c r="E9">
        <f>IF(SUM(HistoricalDailyRainfall!C$72:C$81)&gt;25,25,SUM(HistoricalDailyRainfall!C$72:C$81))</f>
        <v>3.423661</v>
      </c>
      <c r="F9">
        <f>IF(SUM(HistoricalDailyRainfall!D$72:D$81)&gt;25,25,SUM(HistoricalDailyRainfall!D$72:D$81))</f>
        <v>9.8849931</v>
      </c>
      <c r="G9">
        <f>IF(SUM(HistoricalDailyRainfall!E$72:E$81)&gt;25,25,SUM(HistoricalDailyRainfall!E$72:E$81))</f>
        <v>0</v>
      </c>
      <c r="H9">
        <f>IF(SUM(HistoricalDailyRainfall!F$72:F$81)&gt;25,25,SUM(HistoricalDailyRainfall!F$72:F$81))</f>
        <v>0</v>
      </c>
      <c r="I9">
        <f>IF(SUM(HistoricalDailyRainfall!G$72:G$81)&gt;25,25,SUM(HistoricalDailyRainfall!G$72:G$81))</f>
        <v>0</v>
      </c>
      <c r="J9">
        <f>IF(SUM(HistoricalDailyRainfall!H$72:H$81)&gt;25,25,SUM(HistoricalDailyRainfall!H$72:H$81))</f>
        <v>2.403452</v>
      </c>
      <c r="K9">
        <f>IF(SUM(HistoricalDailyRainfall!I$72:I$81)&gt;25,25,SUM(HistoricalDailyRainfall!I$72:I$81))</f>
        <v>0</v>
      </c>
      <c r="L9">
        <f>IF(SUM(HistoricalDailyRainfall!J$72:J$81)&gt;25,25,SUM(HistoricalDailyRainfall!J$72:J$81))</f>
        <v>0</v>
      </c>
      <c r="M9">
        <f>IF(SUM(HistoricalDailyRainfall!K$72:K$81)&gt;25,25,SUM(HistoricalDailyRainfall!K$72:K$81))</f>
        <v>0</v>
      </c>
      <c r="N9">
        <f>IF(SUM(HistoricalDailyRainfall!L$72:L$81)&gt;25,25,SUM(HistoricalDailyRainfall!L$72:L$81))</f>
        <v>25</v>
      </c>
      <c r="O9">
        <f>IF(SUM(HistoricalDailyRainfall!M$72:M$81)&gt;25,25,SUM(HistoricalDailyRainfall!M$72:M$81))</f>
        <v>9.122681700000001</v>
      </c>
      <c r="P9">
        <f>IF(SUM(HistoricalDailyRainfall!N$72:N$81)&gt;25,25,SUM(HistoricalDailyRainfall!N$72:N$81))</f>
        <v>0</v>
      </c>
      <c r="Q9">
        <f>IF(SUM(HistoricalDailyRainfall!O$72:O$81)&gt;25,25,SUM(HistoricalDailyRainfall!O$72:O$81))</f>
        <v>0</v>
      </c>
      <c r="R9">
        <f>IF(SUM(HistoricalDailyRainfall!P$72:P$81)&gt;25,25,SUM(HistoricalDailyRainfall!P$72:P$81))</f>
        <v>8.803621</v>
      </c>
    </row>
    <row r="10" spans="1:18" ht="12.75" thickBot="1">
      <c r="A10" s="25">
        <v>40623</v>
      </c>
      <c r="B10" s="24">
        <v>9</v>
      </c>
      <c r="C10" s="26">
        <v>40633</v>
      </c>
      <c r="D10">
        <f>IF(SUM(HistoricalDailyRainfall!B$82:B$92)&gt;25,25,SUM(HistoricalDailyRainfall!B$21:B$92))</f>
        <v>25</v>
      </c>
      <c r="E10">
        <f>IF(SUM(HistoricalDailyRainfall!C$82:C$92)&gt;25,25,SUM(HistoricalDailyRainfall!C$21:C$92))</f>
        <v>25</v>
      </c>
      <c r="F10">
        <f>IF(SUM(HistoricalDailyRainfall!D$82:D$92)&gt;25,25,SUM(HistoricalDailyRainfall!D$21:D$92))</f>
        <v>10.1818313</v>
      </c>
      <c r="G10">
        <f>IF(SUM(HistoricalDailyRainfall!E$82:E$92)&gt;25,25,SUM(HistoricalDailyRainfall!E$21:E$92))</f>
        <v>10.662649</v>
      </c>
      <c r="H10">
        <f>IF(SUM(HistoricalDailyRainfall!F$82:F$92)&gt;25,25,SUM(HistoricalDailyRainfall!F$21:F$92))</f>
        <v>5.083368</v>
      </c>
      <c r="I10">
        <f>IF(SUM(HistoricalDailyRainfall!G$82:G$92)&gt;25,25,SUM(HistoricalDailyRainfall!G$21:G$92))</f>
        <v>0.3006301</v>
      </c>
      <c r="J10">
        <f>IF(SUM(HistoricalDailyRainfall!H$82:H$92)&gt;25,25,SUM(HistoricalDailyRainfall!H$21:H$92))</f>
        <v>2.403452</v>
      </c>
      <c r="K10">
        <f>IF(SUM(HistoricalDailyRainfall!I$82:I$92)&gt;25,25,SUM(HistoricalDailyRainfall!I$21:I$92))</f>
        <v>6.5403619</v>
      </c>
      <c r="L10">
        <f>IF(SUM(HistoricalDailyRainfall!J$82:J$92)&gt;25,25,SUM(HistoricalDailyRainfall!J$21:J$92))</f>
        <v>0.6532918</v>
      </c>
      <c r="M10">
        <f>IF(SUM(HistoricalDailyRainfall!K$82:K$92)&gt;25,25,SUM(HistoricalDailyRainfall!K$21:K$92))</f>
        <v>0.3629688</v>
      </c>
      <c r="N10">
        <f>IF(SUM(HistoricalDailyRainfall!L$82:L$92)&gt;25,25,SUM(HistoricalDailyRainfall!L$21:L$92))</f>
        <v>47.801922999999995</v>
      </c>
      <c r="O10">
        <f>IF(SUM(HistoricalDailyRainfall!M$82:M$92)&gt;25,25,SUM(HistoricalDailyRainfall!M$21:M$92))</f>
        <v>14.824889200000001</v>
      </c>
      <c r="P10">
        <f>IF(SUM(HistoricalDailyRainfall!N$82:N$92)&gt;25,25,SUM(HistoricalDailyRainfall!N$21:N$92))</f>
        <v>13.109402500000002</v>
      </c>
      <c r="Q10">
        <f>IF(SUM(HistoricalDailyRainfall!O$82:O$92)&gt;25,25,SUM(HistoricalDailyRainfall!O$21:O$92))</f>
        <v>0</v>
      </c>
      <c r="R10">
        <f>IF(SUM(HistoricalDailyRainfall!P$82:P$92)&gt;25,25,SUM(HistoricalDailyRainfall!P$21:P$92))</f>
        <v>15.988453699999999</v>
      </c>
    </row>
    <row r="11" spans="1:18" ht="12.75" thickBot="1">
      <c r="A11" s="25">
        <v>40634</v>
      </c>
      <c r="B11" s="24">
        <v>10</v>
      </c>
      <c r="C11" s="26">
        <v>40643</v>
      </c>
      <c r="D11">
        <f>IF(SUM(HistoricalDailyRainfall!B$93:B$102)&gt;25,25,SUM(HistoricalDailyRainfall!B$93:B$102))</f>
        <v>1.017184</v>
      </c>
      <c r="E11">
        <f>IF(SUM(HistoricalDailyRainfall!C$93:C$102)&gt;25,25,SUM(HistoricalDailyRainfall!C$93:C$102))</f>
        <v>1.030538</v>
      </c>
      <c r="F11">
        <f>IF(SUM(HistoricalDailyRainfall!D$93:D$102)&gt;25,25,SUM(HistoricalDailyRainfall!D$93:D$102))</f>
        <v>20.316933</v>
      </c>
      <c r="G11">
        <f>IF(SUM(HistoricalDailyRainfall!E$93:E$102)&gt;25,25,SUM(HistoricalDailyRainfall!E$93:E$102))</f>
        <v>3.609235</v>
      </c>
      <c r="H11">
        <f>IF(SUM(HistoricalDailyRainfall!F$93:F$102)&gt;25,25,SUM(HistoricalDailyRainfall!F$93:F$102))</f>
        <v>0</v>
      </c>
      <c r="I11">
        <f>IF(SUM(HistoricalDailyRainfall!G$93:G$102)&gt;25,25,SUM(HistoricalDailyRainfall!G$93:G$102))</f>
        <v>1.462942</v>
      </c>
      <c r="J11">
        <f>IF(SUM(HistoricalDailyRainfall!H$93:H$102)&gt;25,25,SUM(HistoricalDailyRainfall!H$93:H$102))</f>
        <v>3.509192</v>
      </c>
      <c r="K11">
        <f>IF(SUM(HistoricalDailyRainfall!I$93:I$102)&gt;25,25,SUM(HistoricalDailyRainfall!I$93:I$102))</f>
        <v>7.865163</v>
      </c>
      <c r="L11">
        <f>IF(SUM(HistoricalDailyRainfall!J$93:J$102)&gt;25,25,SUM(HistoricalDailyRainfall!J$93:J$102))</f>
        <v>0</v>
      </c>
      <c r="M11">
        <f>IF(SUM(HistoricalDailyRainfall!K$93:K$102)&gt;25,25,SUM(HistoricalDailyRainfall!K$93:K$102))</f>
        <v>6.8482840000000005</v>
      </c>
      <c r="N11">
        <f>IF(SUM(HistoricalDailyRainfall!L$93:L$102)&gt;25,25,SUM(HistoricalDailyRainfall!L$93:L$102))</f>
        <v>0</v>
      </c>
      <c r="O11">
        <f>IF(SUM(HistoricalDailyRainfall!M$93:M$102)&gt;25,25,SUM(HistoricalDailyRainfall!M$93:M$102))</f>
        <v>25</v>
      </c>
      <c r="P11">
        <f>IF(SUM(HistoricalDailyRainfall!N$93:N$102)&gt;25,25,SUM(HistoricalDailyRainfall!N$93:N$102))</f>
        <v>3.973281</v>
      </c>
      <c r="Q11">
        <f>IF(SUM(HistoricalDailyRainfall!O$93:O$102)&gt;25,25,SUM(HistoricalDailyRainfall!O$93:O$102))</f>
        <v>24.928115000000002</v>
      </c>
      <c r="R11">
        <f>IF(SUM(HistoricalDailyRainfall!P$93:P$102)&gt;25,25,SUM(HistoricalDailyRainfall!P$93:P$102))</f>
        <v>4.778173</v>
      </c>
    </row>
    <row r="12" spans="1:18" ht="12.75" thickBot="1">
      <c r="A12" s="25">
        <v>40644</v>
      </c>
      <c r="B12" s="24">
        <v>11</v>
      </c>
      <c r="C12" s="26">
        <v>40653</v>
      </c>
      <c r="D12">
        <f>IF(SUM(HistoricalDailyRainfall!B$103:B$112)&gt;25,25,SUM(HistoricalDailyRainfall!B$103:B$112))</f>
        <v>6.6342252</v>
      </c>
      <c r="E12">
        <f>IF(SUM(HistoricalDailyRainfall!C$103:C$112)&gt;25,25,SUM(HistoricalDailyRainfall!C$103:C$112))</f>
        <v>5.959528</v>
      </c>
      <c r="F12">
        <f>IF(SUM(HistoricalDailyRainfall!D$103:D$112)&gt;25,25,SUM(HistoricalDailyRainfall!D$103:D$112))</f>
        <v>0</v>
      </c>
      <c r="G12">
        <f>IF(SUM(HistoricalDailyRainfall!E$103:E$112)&gt;25,25,SUM(HistoricalDailyRainfall!E$103:E$112))</f>
        <v>0</v>
      </c>
      <c r="H12">
        <f>IF(SUM(HistoricalDailyRainfall!F$103:F$112)&gt;25,25,SUM(HistoricalDailyRainfall!F$103:F$112))</f>
        <v>0</v>
      </c>
      <c r="I12">
        <f>IF(SUM(HistoricalDailyRainfall!G$103:G$112)&gt;25,25,SUM(HistoricalDailyRainfall!G$103:G$112))</f>
        <v>2.625346</v>
      </c>
      <c r="J12">
        <f>IF(SUM(HistoricalDailyRainfall!H$103:H$112)&gt;25,25,SUM(HistoricalDailyRainfall!H$103:H$112))</f>
        <v>0</v>
      </c>
      <c r="K12">
        <f>IF(SUM(HistoricalDailyRainfall!I$103:I$112)&gt;25,25,SUM(HistoricalDailyRainfall!I$103:I$112))</f>
        <v>0.5697964</v>
      </c>
      <c r="L12">
        <f>IF(SUM(HistoricalDailyRainfall!J$103:J$112)&gt;25,25,SUM(HistoricalDailyRainfall!J$103:J$112))</f>
        <v>0</v>
      </c>
      <c r="M12">
        <f>IF(SUM(HistoricalDailyRainfall!K$103:K$112)&gt;25,25,SUM(HistoricalDailyRainfall!K$103:K$112))</f>
        <v>1.549481</v>
      </c>
      <c r="N12">
        <f>IF(SUM(HistoricalDailyRainfall!L$103:L$112)&gt;25,25,SUM(HistoricalDailyRainfall!L$103:L$112))</f>
        <v>0</v>
      </c>
      <c r="O12">
        <f>IF(SUM(HistoricalDailyRainfall!M$103:M$112)&gt;25,25,SUM(HistoricalDailyRainfall!M$103:M$112))</f>
        <v>0</v>
      </c>
      <c r="P12">
        <f>IF(SUM(HistoricalDailyRainfall!N$103:N$112)&gt;25,25,SUM(HistoricalDailyRainfall!N$103:N$112))</f>
        <v>0</v>
      </c>
      <c r="Q12">
        <f>IF(SUM(HistoricalDailyRainfall!O$103:O$112)&gt;25,25,SUM(HistoricalDailyRainfall!O$103:O$112))</f>
        <v>12.99322</v>
      </c>
      <c r="R12">
        <f>IF(SUM(HistoricalDailyRainfall!P$103:P$112)&gt;25,25,SUM(HistoricalDailyRainfall!P$103:P$112))</f>
        <v>0</v>
      </c>
    </row>
    <row r="13" spans="1:18" ht="12.75" thickBot="1">
      <c r="A13" s="25">
        <v>40654</v>
      </c>
      <c r="B13" s="24">
        <v>12</v>
      </c>
      <c r="C13" s="26">
        <v>40663</v>
      </c>
      <c r="D13">
        <f>IF(SUM(HistoricalDailyRainfall!B$113:B$122)&gt;25,25,SUM(HistoricalDailyRainfall!B$113:B$122))</f>
        <v>20.7305966</v>
      </c>
      <c r="E13">
        <f>IF(SUM(HistoricalDailyRainfall!C$113:C$122)&gt;25,25,SUM(HistoricalDailyRainfall!C$113:C$122))</f>
        <v>12.52125</v>
      </c>
      <c r="F13">
        <f>IF(SUM(HistoricalDailyRainfall!D$113:D$122)&gt;25,25,SUM(HistoricalDailyRainfall!D$113:D$122))</f>
        <v>1.376926</v>
      </c>
      <c r="G13">
        <f>IF(SUM(HistoricalDailyRainfall!E$113:E$122)&gt;25,25,SUM(HistoricalDailyRainfall!E$113:E$122))</f>
        <v>0.4656741</v>
      </c>
      <c r="H13">
        <f>IF(SUM(HistoricalDailyRainfall!F$113:F$122)&gt;25,25,SUM(HistoricalDailyRainfall!F$113:F$122))</f>
        <v>0</v>
      </c>
      <c r="I13">
        <f>IF(SUM(HistoricalDailyRainfall!G$113:G$122)&gt;25,25,SUM(HistoricalDailyRainfall!G$113:G$122))</f>
        <v>7.866806</v>
      </c>
      <c r="J13">
        <f>IF(SUM(HistoricalDailyRainfall!H$113:H$122)&gt;25,25,SUM(HistoricalDailyRainfall!H$113:H$122))</f>
        <v>11.66492</v>
      </c>
      <c r="K13">
        <f>IF(SUM(HistoricalDailyRainfall!I$113:I$122)&gt;25,25,SUM(HistoricalDailyRainfall!I$113:I$122))</f>
        <v>0</v>
      </c>
      <c r="L13">
        <f>IF(SUM(HistoricalDailyRainfall!J$113:J$122)&gt;25,25,SUM(HistoricalDailyRainfall!J$113:J$122))</f>
        <v>0</v>
      </c>
      <c r="M13">
        <f>IF(SUM(HistoricalDailyRainfall!K$113:K$122)&gt;25,25,SUM(HistoricalDailyRainfall!K$113:K$122))</f>
        <v>9.738654</v>
      </c>
      <c r="N13">
        <f>IF(SUM(HistoricalDailyRainfall!L$113:L$122)&gt;25,25,SUM(HistoricalDailyRainfall!L$113:L$122))</f>
        <v>6.14357</v>
      </c>
      <c r="O13">
        <f>IF(SUM(HistoricalDailyRainfall!M$113:M$122)&gt;25,25,SUM(HistoricalDailyRainfall!M$113:M$122))</f>
        <v>0.2275124</v>
      </c>
      <c r="P13">
        <f>IF(SUM(HistoricalDailyRainfall!N$113:N$122)&gt;25,25,SUM(HistoricalDailyRainfall!N$113:N$122))</f>
        <v>7.1282204</v>
      </c>
      <c r="Q13">
        <f>IF(SUM(HistoricalDailyRainfall!O$113:O$122)&gt;25,25,SUM(HistoricalDailyRainfall!O$113:O$122))</f>
        <v>7.307431</v>
      </c>
      <c r="R13">
        <f>IF(SUM(HistoricalDailyRainfall!P$113:P$122)&gt;25,25,SUM(HistoricalDailyRainfall!P$113:P$122))</f>
        <v>0</v>
      </c>
    </row>
    <row r="14" spans="1:18" ht="12.75" thickBot="1">
      <c r="A14" s="25">
        <v>40664</v>
      </c>
      <c r="B14" s="24">
        <v>13</v>
      </c>
      <c r="C14" s="26">
        <v>40673</v>
      </c>
      <c r="D14">
        <f>IF(SUM(HistoricalDailyRainfall!B$123:B$132)&gt;25,25,SUM(HistoricalDailyRainfall!B$123:B$132))</f>
        <v>5.740337</v>
      </c>
      <c r="E14">
        <f>IF(SUM(HistoricalDailyRainfall!C$123:C$132)&gt;25,25,SUM(HistoricalDailyRainfall!C$123:C$132))</f>
        <v>13.018613100000001</v>
      </c>
      <c r="F14">
        <f>IF(SUM(HistoricalDailyRainfall!D$123:D$132)&gt;25,25,SUM(HistoricalDailyRainfall!D$123:D$132))</f>
        <v>2.0915969</v>
      </c>
      <c r="G14">
        <f>IF(SUM(HistoricalDailyRainfall!E$123:E$132)&gt;25,25,SUM(HistoricalDailyRainfall!E$123:E$132))</f>
        <v>10.864218000000001</v>
      </c>
      <c r="H14">
        <f>IF(SUM(HistoricalDailyRainfall!F$123:F$132)&gt;25,25,SUM(HistoricalDailyRainfall!F$123:F$132))</f>
        <v>0</v>
      </c>
      <c r="I14">
        <f>IF(SUM(HistoricalDailyRainfall!G$123:G$132)&gt;25,25,SUM(HistoricalDailyRainfall!G$123:G$132))</f>
        <v>2.8662895</v>
      </c>
      <c r="J14">
        <f>IF(SUM(HistoricalDailyRainfall!H$123:H$132)&gt;25,25,SUM(HistoricalDailyRainfall!H$123:H$132))</f>
        <v>8.559951</v>
      </c>
      <c r="K14">
        <f>IF(SUM(HistoricalDailyRainfall!I$123:I$132)&gt;25,25,SUM(HistoricalDailyRainfall!I$123:I$132))</f>
        <v>0</v>
      </c>
      <c r="L14">
        <f>IF(SUM(HistoricalDailyRainfall!J$123:J$132)&gt;25,25,SUM(HistoricalDailyRainfall!J$123:J$132))</f>
        <v>0</v>
      </c>
      <c r="M14">
        <f>IF(SUM(HistoricalDailyRainfall!K$123:K$132)&gt;25,25,SUM(HistoricalDailyRainfall!K$123:K$132))</f>
        <v>0.2512918</v>
      </c>
      <c r="N14">
        <f>IF(SUM(HistoricalDailyRainfall!L$123:L$132)&gt;25,25,SUM(HistoricalDailyRainfall!L$123:L$132))</f>
        <v>0</v>
      </c>
      <c r="O14">
        <f>IF(SUM(HistoricalDailyRainfall!M$123:M$132)&gt;25,25,SUM(HistoricalDailyRainfall!M$123:M$132))</f>
        <v>8.6241164</v>
      </c>
      <c r="P14">
        <f>IF(SUM(HistoricalDailyRainfall!N$123:N$132)&gt;25,25,SUM(HistoricalDailyRainfall!N$123:N$132))</f>
        <v>2.2894344</v>
      </c>
      <c r="Q14">
        <f>IF(SUM(HistoricalDailyRainfall!O$123:O$132)&gt;25,25,SUM(HistoricalDailyRainfall!O$123:O$132))</f>
        <v>17.435885</v>
      </c>
      <c r="R14">
        <f>IF(SUM(HistoricalDailyRainfall!P$123:P$132)&gt;25,25,SUM(HistoricalDailyRainfall!P$123:P$132))</f>
        <v>0</v>
      </c>
    </row>
    <row r="15" spans="1:18" ht="12.75" thickBot="1">
      <c r="A15" s="25">
        <v>40674</v>
      </c>
      <c r="B15" s="24">
        <v>14</v>
      </c>
      <c r="C15" s="26">
        <v>40683</v>
      </c>
      <c r="D15">
        <f>IF(SUM(HistoricalDailyRainfall!B$133:B$142)&gt;25,25,SUM(HistoricalDailyRainfall!B$133:B$142))</f>
        <v>20.881399</v>
      </c>
      <c r="E15">
        <f>IF(SUM(HistoricalDailyRainfall!C$133:C$142)&gt;25,25,SUM(HistoricalDailyRainfall!C$133:C$142))</f>
        <v>25</v>
      </c>
      <c r="F15">
        <f>IF(SUM(HistoricalDailyRainfall!D$133:D$142)&gt;25,25,SUM(HistoricalDailyRainfall!D$133:D$142))</f>
        <v>2.500373</v>
      </c>
      <c r="G15">
        <f>IF(SUM(HistoricalDailyRainfall!E$133:E$142)&gt;25,25,SUM(HistoricalDailyRainfall!E$133:E$142))</f>
        <v>0</v>
      </c>
      <c r="H15">
        <f>IF(SUM(HistoricalDailyRainfall!F$133:F$142)&gt;25,25,SUM(HistoricalDailyRainfall!F$133:F$142))</f>
        <v>0</v>
      </c>
      <c r="I15">
        <f>IF(SUM(HistoricalDailyRainfall!G$133:G$142)&gt;25,25,SUM(HistoricalDailyRainfall!G$133:G$142))</f>
        <v>0</v>
      </c>
      <c r="J15">
        <f>IF(SUM(HistoricalDailyRainfall!H$133:H$142)&gt;25,25,SUM(HistoricalDailyRainfall!H$133:H$142))</f>
        <v>0</v>
      </c>
      <c r="K15">
        <f>IF(SUM(HistoricalDailyRainfall!I$133:I$142)&gt;25,25,SUM(HistoricalDailyRainfall!I$133:I$142))</f>
        <v>2.754911</v>
      </c>
      <c r="L15">
        <f>IF(SUM(HistoricalDailyRainfall!J$133:J$142)&gt;25,25,SUM(HistoricalDailyRainfall!J$133:J$142))</f>
        <v>0</v>
      </c>
      <c r="M15">
        <f>IF(SUM(HistoricalDailyRainfall!K$133:K$142)&gt;25,25,SUM(HistoricalDailyRainfall!K$133:K$142))</f>
        <v>0</v>
      </c>
      <c r="N15">
        <f>IF(SUM(HistoricalDailyRainfall!L$133:L$142)&gt;25,25,SUM(HistoricalDailyRainfall!L$133:L$142))</f>
        <v>7.435873</v>
      </c>
      <c r="O15">
        <f>IF(SUM(HistoricalDailyRainfall!M$133:M$142)&gt;25,25,SUM(HistoricalDailyRainfall!M$133:M$142))</f>
        <v>0</v>
      </c>
      <c r="P15">
        <f>IF(SUM(HistoricalDailyRainfall!N$133:N$142)&gt;25,25,SUM(HistoricalDailyRainfall!N$133:N$142))</f>
        <v>9.943165</v>
      </c>
      <c r="Q15">
        <f>IF(SUM(HistoricalDailyRainfall!O$133:O$142)&gt;25,25,SUM(HistoricalDailyRainfall!O$133:O$142))</f>
        <v>18.860746</v>
      </c>
      <c r="R15">
        <f>IF(SUM(HistoricalDailyRainfall!P$133:P$142)&gt;25,25,SUM(HistoricalDailyRainfall!P$133:P$142))</f>
        <v>0</v>
      </c>
    </row>
    <row r="16" spans="1:18" ht="12.75" thickBot="1">
      <c r="A16" s="25">
        <v>40684</v>
      </c>
      <c r="B16" s="24">
        <v>15</v>
      </c>
      <c r="C16" s="26">
        <v>40694</v>
      </c>
      <c r="D16">
        <f>IF(SUM(HistoricalDailyRainfall!B$143:B$153)&gt;25,25,SUM(HistoricalDailyRainfall!B$143:B$153))</f>
        <v>14.887692999999999</v>
      </c>
      <c r="E16">
        <f>IF(SUM(HistoricalDailyRainfall!C$143:C$153)&gt;25,25,SUM(HistoricalDailyRainfall!C$143:C$153))</f>
        <v>25</v>
      </c>
      <c r="F16">
        <f>IF(SUM(HistoricalDailyRainfall!D$143:D$153)&gt;25,25,SUM(HistoricalDailyRainfall!D$143:D$153))</f>
        <v>20.6766276</v>
      </c>
      <c r="G16">
        <f>IF(SUM(HistoricalDailyRainfall!E$143:E$153)&gt;25,25,SUM(HistoricalDailyRainfall!E$143:E$153))</f>
        <v>2.869785</v>
      </c>
      <c r="H16">
        <f>IF(SUM(HistoricalDailyRainfall!F$143:F$153)&gt;25,25,SUM(HistoricalDailyRainfall!F$143:F$153))</f>
        <v>0</v>
      </c>
      <c r="I16">
        <f>IF(SUM(HistoricalDailyRainfall!G$143:G$153)&gt;25,25,SUM(HistoricalDailyRainfall!G$143:G$153))</f>
        <v>0</v>
      </c>
      <c r="J16">
        <f>IF(SUM(HistoricalDailyRainfall!H$143:H$153)&gt;25,25,SUM(HistoricalDailyRainfall!H$143:H$153))</f>
        <v>0</v>
      </c>
      <c r="K16">
        <f>IF(SUM(HistoricalDailyRainfall!I$143:I$153)&gt;25,25,SUM(HistoricalDailyRainfall!I$143:I$153))</f>
        <v>0</v>
      </c>
      <c r="L16">
        <f>IF(SUM(HistoricalDailyRainfall!J$143:J$153)&gt;25,25,SUM(HistoricalDailyRainfall!J$143:J$153))</f>
        <v>5.396477</v>
      </c>
      <c r="M16">
        <f>IF(SUM(HistoricalDailyRainfall!K$143:K$153)&gt;25,25,SUM(HistoricalDailyRainfall!K$143:K$153))</f>
        <v>0.895636</v>
      </c>
      <c r="N16">
        <f>IF(SUM(HistoricalDailyRainfall!L$143:L$153)&gt;25,25,SUM(HistoricalDailyRainfall!L$143:L$153))</f>
        <v>20.64292</v>
      </c>
      <c r="O16">
        <f>IF(SUM(HistoricalDailyRainfall!M$143:M$153)&gt;25,25,SUM(HistoricalDailyRainfall!M$143:M$153))</f>
        <v>0</v>
      </c>
      <c r="P16">
        <f>IF(SUM(HistoricalDailyRainfall!N$143:N$153)&gt;25,25,SUM(HistoricalDailyRainfall!N$143:N$153))</f>
        <v>0</v>
      </c>
      <c r="Q16">
        <f>IF(SUM(HistoricalDailyRainfall!O$143:O$153)&gt;25,25,SUM(HistoricalDailyRainfall!O$143:O$153))</f>
        <v>0</v>
      </c>
      <c r="R16">
        <f>IF(SUM(HistoricalDailyRainfall!P$143:P$153)&gt;25,25,SUM(HistoricalDailyRainfall!P$143:P$153))</f>
        <v>0</v>
      </c>
    </row>
    <row r="17" spans="1:18" ht="12.75" thickBot="1">
      <c r="A17" s="25">
        <v>40695</v>
      </c>
      <c r="B17" s="24">
        <v>16</v>
      </c>
      <c r="C17" s="26">
        <v>40704</v>
      </c>
      <c r="D17">
        <f>IF(SUM(HistoricalDailyRainfall!B$154:B$163)&gt;25,25,SUM(HistoricalDailyRainfall!B$154:B$163))</f>
        <v>0</v>
      </c>
      <c r="E17">
        <f>IF(SUM(HistoricalDailyRainfall!C$154:C$163)&gt;25,25,SUM(HistoricalDailyRainfall!C$154:C$163))</f>
        <v>25</v>
      </c>
      <c r="F17">
        <f>IF(SUM(HistoricalDailyRainfall!D$154:D$163)&gt;25,25,SUM(HistoricalDailyRainfall!D$154:D$163))</f>
        <v>17.803053</v>
      </c>
      <c r="G17">
        <f>IF(SUM(HistoricalDailyRainfall!E$154:E$163)&gt;25,25,SUM(HistoricalDailyRainfall!E$154:E$163))</f>
        <v>6.603974</v>
      </c>
      <c r="H17">
        <f>IF(SUM(HistoricalDailyRainfall!F$154:F$163)&gt;25,25,SUM(HistoricalDailyRainfall!F$154:F$163))</f>
        <v>0</v>
      </c>
      <c r="I17">
        <f>IF(SUM(HistoricalDailyRainfall!G$154:G$163)&gt;25,25,SUM(HistoricalDailyRainfall!G$154:G$163))</f>
        <v>1.642543</v>
      </c>
      <c r="J17">
        <f>IF(SUM(HistoricalDailyRainfall!H$154:H$163)&gt;25,25,SUM(HistoricalDailyRainfall!H$154:H$163))</f>
        <v>0</v>
      </c>
      <c r="K17">
        <f>IF(SUM(HistoricalDailyRainfall!I$154:I$163)&gt;25,25,SUM(HistoricalDailyRainfall!I$154:I$163))</f>
        <v>1.6665541</v>
      </c>
      <c r="L17">
        <f>IF(SUM(HistoricalDailyRainfall!J$154:J$163)&gt;25,25,SUM(HistoricalDailyRainfall!J$154:J$163))</f>
        <v>1.176919</v>
      </c>
      <c r="M17">
        <f>IF(SUM(HistoricalDailyRainfall!K$154:K$163)&gt;25,25,SUM(HistoricalDailyRainfall!K$154:K$163))</f>
        <v>0</v>
      </c>
      <c r="N17">
        <f>IF(SUM(HistoricalDailyRainfall!L$154:L$163)&gt;25,25,SUM(HistoricalDailyRainfall!L$154:L$163))</f>
        <v>0</v>
      </c>
      <c r="O17">
        <f>IF(SUM(HistoricalDailyRainfall!M$154:M$163)&gt;25,25,SUM(HistoricalDailyRainfall!M$154:M$163))</f>
        <v>0</v>
      </c>
      <c r="P17">
        <f>IF(SUM(HistoricalDailyRainfall!N$154:N$163)&gt;25,25,SUM(HistoricalDailyRainfall!N$154:N$163))</f>
        <v>0</v>
      </c>
      <c r="Q17">
        <f>IF(SUM(HistoricalDailyRainfall!O$154:O$163)&gt;25,25,SUM(HistoricalDailyRainfall!O$154:O$163))</f>
        <v>0</v>
      </c>
      <c r="R17">
        <f>IF(SUM(HistoricalDailyRainfall!P$154:P$163)&gt;25,25,SUM(HistoricalDailyRainfall!P$154:P$163))</f>
        <v>0</v>
      </c>
    </row>
    <row r="18" spans="1:18" ht="12.75" thickBot="1">
      <c r="A18" s="25">
        <v>40705</v>
      </c>
      <c r="B18" s="24">
        <v>17</v>
      </c>
      <c r="C18" s="26">
        <v>40714</v>
      </c>
      <c r="D18">
        <f>IF(SUM(HistoricalDailyRainfall!B$164:B$173)&gt;25,25,SUM(HistoricalDailyRainfall!B$164:B$173))</f>
        <v>0</v>
      </c>
      <c r="E18">
        <f>IF(SUM(HistoricalDailyRainfall!C$164:C$173)&gt;25,25,SUM(HistoricalDailyRainfall!C$164:C$173))</f>
        <v>13.2512337</v>
      </c>
      <c r="F18">
        <f>IF(SUM(HistoricalDailyRainfall!D$164:D$173)&gt;25,25,SUM(HistoricalDailyRainfall!D$164:D$173))</f>
        <v>6.211085000000001</v>
      </c>
      <c r="G18">
        <f>IF(SUM(HistoricalDailyRainfall!E$164:E$173)&gt;25,25,SUM(HistoricalDailyRainfall!E$164:E$173))</f>
        <v>2.4000249</v>
      </c>
      <c r="H18">
        <f>IF(SUM(HistoricalDailyRainfall!F$164:F$173)&gt;25,25,SUM(HistoricalDailyRainfall!F$164:F$173))</f>
        <v>1.603146</v>
      </c>
      <c r="I18">
        <f>IF(SUM(HistoricalDailyRainfall!G$164:G$173)&gt;25,25,SUM(HistoricalDailyRainfall!G$164:G$173))</f>
        <v>0</v>
      </c>
      <c r="J18">
        <f>IF(SUM(HistoricalDailyRainfall!H$164:H$173)&gt;25,25,SUM(HistoricalDailyRainfall!H$164:H$173))</f>
        <v>0</v>
      </c>
      <c r="K18">
        <f>IF(SUM(HistoricalDailyRainfall!I$164:I$173)&gt;25,25,SUM(HistoricalDailyRainfall!I$164:I$173))</f>
        <v>3.781354</v>
      </c>
      <c r="L18">
        <f>IF(SUM(HistoricalDailyRainfall!J$164:J$173)&gt;25,25,SUM(HistoricalDailyRainfall!J$164:J$173))</f>
        <v>0</v>
      </c>
      <c r="M18">
        <f>IF(SUM(HistoricalDailyRainfall!K$164:K$173)&gt;25,25,SUM(HistoricalDailyRainfall!K$164:K$173))</f>
        <v>0</v>
      </c>
      <c r="N18">
        <f>IF(SUM(HistoricalDailyRainfall!L$164:L$173)&gt;25,25,SUM(HistoricalDailyRainfall!L$164:L$173))</f>
        <v>0</v>
      </c>
      <c r="O18">
        <f>IF(SUM(HistoricalDailyRainfall!M$164:M$173)&gt;25,25,SUM(HistoricalDailyRainfall!M$164:M$173))</f>
        <v>0</v>
      </c>
      <c r="P18">
        <f>IF(SUM(HistoricalDailyRainfall!N$164:N$173)&gt;25,25,SUM(HistoricalDailyRainfall!N$164:N$173))</f>
        <v>3.538909</v>
      </c>
      <c r="Q18">
        <f>IF(SUM(HistoricalDailyRainfall!O$164:O$173)&gt;25,25,SUM(HistoricalDailyRainfall!O$164:O$173))</f>
        <v>2.113499</v>
      </c>
      <c r="R18">
        <f>IF(SUM(HistoricalDailyRainfall!P$164:P$173)&gt;25,25,SUM(HistoricalDailyRainfall!P$164:P$173))</f>
        <v>0</v>
      </c>
    </row>
    <row r="19" spans="1:18" ht="12.75" thickBot="1">
      <c r="A19" s="25">
        <v>40715</v>
      </c>
      <c r="B19" s="24">
        <v>18</v>
      </c>
      <c r="C19" s="26">
        <v>40724</v>
      </c>
      <c r="D19">
        <f>IF(SUM(HistoricalDailyRainfall!B$174:B$183)&gt;25,25,SUM(HistoricalDailyRainfall!B$174:B$183))</f>
        <v>25</v>
      </c>
      <c r="E19">
        <f>IF(SUM(HistoricalDailyRainfall!C$174:C$183)&gt;25,25,SUM(HistoricalDailyRainfall!C$174:C$183))</f>
        <v>25</v>
      </c>
      <c r="F19">
        <f>IF(SUM(HistoricalDailyRainfall!D$174:D$183)&gt;25,25,SUM(HistoricalDailyRainfall!D$174:D$183))</f>
        <v>11.531033999999998</v>
      </c>
      <c r="G19">
        <f>IF(SUM(HistoricalDailyRainfall!E$174:E$183)&gt;25,25,SUM(HistoricalDailyRainfall!E$174:E$183))</f>
        <v>8.947169599999999</v>
      </c>
      <c r="H19">
        <f>IF(SUM(HistoricalDailyRainfall!F$174:F$183)&gt;25,25,SUM(HistoricalDailyRainfall!F$174:F$183))</f>
        <v>25</v>
      </c>
      <c r="I19">
        <f>IF(SUM(HistoricalDailyRainfall!G$174:G$183)&gt;25,25,SUM(HistoricalDailyRainfall!G$174:G$183))</f>
        <v>2.660327</v>
      </c>
      <c r="J19">
        <f>IF(SUM(HistoricalDailyRainfall!H$174:H$183)&gt;25,25,SUM(HistoricalDailyRainfall!H$174:H$183))</f>
        <v>25</v>
      </c>
      <c r="K19">
        <f>IF(SUM(HistoricalDailyRainfall!I$174:I$183)&gt;25,25,SUM(HistoricalDailyRainfall!I$174:I$183))</f>
        <v>11.017038</v>
      </c>
      <c r="L19">
        <f>IF(SUM(HistoricalDailyRainfall!J$174:J$183)&gt;25,25,SUM(HistoricalDailyRainfall!J$174:J$183))</f>
        <v>11.924930999999999</v>
      </c>
      <c r="M19">
        <f>IF(SUM(HistoricalDailyRainfall!K$174:K$183)&gt;25,25,SUM(HistoricalDailyRainfall!K$174:K$183))</f>
        <v>11.400911</v>
      </c>
      <c r="N19">
        <f>IF(SUM(HistoricalDailyRainfall!L$174:L$183)&gt;25,25,SUM(HistoricalDailyRainfall!L$174:L$183))</f>
        <v>9.456133300000001</v>
      </c>
      <c r="O19">
        <f>IF(SUM(HistoricalDailyRainfall!M$174:M$183)&gt;25,25,SUM(HistoricalDailyRainfall!M$174:M$183))</f>
        <v>23.177005</v>
      </c>
      <c r="P19">
        <f>IF(SUM(HistoricalDailyRainfall!N$174:N$183)&gt;25,25,SUM(HistoricalDailyRainfall!N$174:N$183))</f>
        <v>0</v>
      </c>
      <c r="Q19">
        <f>IF(SUM(HistoricalDailyRainfall!O$174:O$183)&gt;25,25,SUM(HistoricalDailyRainfall!O$174:O$183))</f>
        <v>0</v>
      </c>
      <c r="R19">
        <f>IF(SUM(HistoricalDailyRainfall!P$174:P$183)&gt;25,25,SUM(HistoricalDailyRainfall!P$174:P$183))</f>
        <v>8.575948</v>
      </c>
    </row>
    <row r="20" spans="1:18" ht="12.75" thickBot="1">
      <c r="A20" s="25">
        <v>40725</v>
      </c>
      <c r="B20" s="24">
        <v>19</v>
      </c>
      <c r="C20" s="26">
        <v>40734</v>
      </c>
      <c r="D20">
        <f>IF(SUM(HistoricalDailyRainfall!B$184:B$193)&gt;25,25,SUM(HistoricalDailyRainfall!B$184:B$193))</f>
        <v>25</v>
      </c>
      <c r="E20">
        <f>IF(SUM(HistoricalDailyRainfall!C$184:C$193)&gt;25,25,SUM(HistoricalDailyRainfall!C$184:C$193))</f>
        <v>25</v>
      </c>
      <c r="F20">
        <f>IF(SUM(HistoricalDailyRainfall!D$184:D$193)&gt;25,25,SUM(HistoricalDailyRainfall!D$184:D$193))</f>
        <v>25</v>
      </c>
      <c r="G20">
        <f>IF(SUM(HistoricalDailyRainfall!E$184:E$193)&gt;25,25,SUM(HistoricalDailyRainfall!E$184:E$193))</f>
        <v>25</v>
      </c>
      <c r="H20">
        <f>IF(SUM(HistoricalDailyRainfall!F$184:F$193)&gt;25,25,SUM(HistoricalDailyRainfall!F$184:F$193))</f>
        <v>25</v>
      </c>
      <c r="I20">
        <f>IF(SUM(HistoricalDailyRainfall!G$184:G$193)&gt;25,25,SUM(HistoricalDailyRainfall!G$184:G$193))</f>
        <v>6.3031950000000005</v>
      </c>
      <c r="J20">
        <f>IF(SUM(HistoricalDailyRainfall!H$184:H$193)&gt;25,25,SUM(HistoricalDailyRainfall!H$184:H$193))</f>
        <v>16.363376000000002</v>
      </c>
      <c r="K20">
        <f>IF(SUM(HistoricalDailyRainfall!I$184:I$193)&gt;25,25,SUM(HistoricalDailyRainfall!I$184:I$193))</f>
        <v>10.919165</v>
      </c>
      <c r="L20">
        <f>IF(SUM(HistoricalDailyRainfall!J$184:J$193)&gt;25,25,SUM(HistoricalDailyRainfall!J$184:J$193))</f>
        <v>25</v>
      </c>
      <c r="M20">
        <f>IF(SUM(HistoricalDailyRainfall!K$184:K$193)&gt;25,25,SUM(HistoricalDailyRainfall!K$184:K$193))</f>
        <v>7.8332944</v>
      </c>
      <c r="N20">
        <f>IF(SUM(HistoricalDailyRainfall!L$184:L$193)&gt;25,25,SUM(HistoricalDailyRainfall!L$184:L$193))</f>
        <v>25</v>
      </c>
      <c r="O20">
        <f>IF(SUM(HistoricalDailyRainfall!M$184:M$193)&gt;25,25,SUM(HistoricalDailyRainfall!M$184:M$193))</f>
        <v>19.5588106</v>
      </c>
      <c r="P20">
        <f>IF(SUM(HistoricalDailyRainfall!N$184:N$193)&gt;25,25,SUM(HistoricalDailyRainfall!N$184:N$193))</f>
        <v>25</v>
      </c>
      <c r="Q20">
        <f>IF(SUM(HistoricalDailyRainfall!O$184:O$193)&gt;25,25,SUM(HistoricalDailyRainfall!O$184:O$193))</f>
        <v>25</v>
      </c>
      <c r="R20">
        <f>IF(SUM(HistoricalDailyRainfall!P$184:P$193)&gt;25,25,SUM(HistoricalDailyRainfall!P$184:P$193))</f>
        <v>16.446052</v>
      </c>
    </row>
    <row r="21" spans="1:18" ht="12.75" thickBot="1">
      <c r="A21" s="25">
        <v>40735</v>
      </c>
      <c r="B21" s="24">
        <v>20</v>
      </c>
      <c r="C21" s="26">
        <v>40744</v>
      </c>
      <c r="D21">
        <f>IF(SUM(HistoricalDailyRainfall!B$194:B$203)&gt;25,25,SUM(HistoricalDailyRainfall!B$194:B$203))</f>
        <v>25</v>
      </c>
      <c r="E21">
        <f>IF(SUM(HistoricalDailyRainfall!C$194:C$203)&gt;25,25,SUM(HistoricalDailyRainfall!C$194:C$203))</f>
        <v>25</v>
      </c>
      <c r="F21">
        <f>IF(SUM(HistoricalDailyRainfall!D$194:D$203)&gt;25,25,SUM(HistoricalDailyRainfall!D$194:D$203))</f>
        <v>25</v>
      </c>
      <c r="G21">
        <f>IF(SUM(HistoricalDailyRainfall!E$194:E$203)&gt;25,25,SUM(HistoricalDailyRainfall!E$194:E$203))</f>
        <v>25</v>
      </c>
      <c r="H21">
        <f>IF(SUM(HistoricalDailyRainfall!F$194:F$203)&gt;25,25,SUM(HistoricalDailyRainfall!F$194:F$203))</f>
        <v>25</v>
      </c>
      <c r="I21">
        <f>IF(SUM(HistoricalDailyRainfall!G$194:G$203)&gt;25,25,SUM(HistoricalDailyRainfall!G$194:G$203))</f>
        <v>25</v>
      </c>
      <c r="J21">
        <f>IF(SUM(HistoricalDailyRainfall!H$194:H$203)&gt;25,25,SUM(HistoricalDailyRainfall!H$194:H$203))</f>
        <v>25</v>
      </c>
      <c r="K21">
        <f>IF(SUM(HistoricalDailyRainfall!I$194:I$203)&gt;25,25,SUM(HistoricalDailyRainfall!I$194:I$203))</f>
        <v>19.995023</v>
      </c>
      <c r="L21">
        <f>IF(SUM(HistoricalDailyRainfall!J$194:J$203)&gt;25,25,SUM(HistoricalDailyRainfall!J$194:J$203))</f>
        <v>18</v>
      </c>
      <c r="M21">
        <f>IF(SUM(HistoricalDailyRainfall!K$194:K$203)&gt;25,25,SUM(HistoricalDailyRainfall!K$194:K$203))</f>
        <v>25</v>
      </c>
      <c r="N21">
        <f>IF(SUM(HistoricalDailyRainfall!L$194:L$203)&gt;25,25,SUM(HistoricalDailyRainfall!L$194:L$203))</f>
        <v>25</v>
      </c>
      <c r="O21">
        <f>IF(SUM(HistoricalDailyRainfall!M$194:M$203)&gt;25,25,SUM(HistoricalDailyRainfall!M$194:M$203))</f>
        <v>0.7244321</v>
      </c>
      <c r="P21">
        <f>IF(SUM(HistoricalDailyRainfall!N$194:N$203)&gt;25,25,SUM(HistoricalDailyRainfall!N$194:N$203))</f>
        <v>25</v>
      </c>
      <c r="Q21">
        <f>IF(SUM(HistoricalDailyRainfall!O$194:O$203)&gt;25,25,SUM(HistoricalDailyRainfall!O$194:O$203))</f>
        <v>25</v>
      </c>
      <c r="R21">
        <f>IF(SUM(HistoricalDailyRainfall!P$194:P$203)&gt;25,25,SUM(HistoricalDailyRainfall!P$194:P$203))</f>
        <v>25</v>
      </c>
    </row>
    <row r="22" spans="1:18" ht="12.75" thickBot="1">
      <c r="A22" s="25">
        <v>40745</v>
      </c>
      <c r="B22" s="24">
        <v>21</v>
      </c>
      <c r="C22" s="26">
        <v>40755</v>
      </c>
      <c r="D22">
        <f>IF(SUM(HistoricalDailyRainfall!B$204:B$214)&gt;25,25,SUM(HistoricalDailyRainfall!B$204:B$214))</f>
        <v>25</v>
      </c>
      <c r="E22">
        <f>IF(SUM(HistoricalDailyRainfall!C$204:C$214)&gt;25,25,SUM(HistoricalDailyRainfall!C$204:C$214))</f>
        <v>25</v>
      </c>
      <c r="F22">
        <f>IF(SUM(HistoricalDailyRainfall!D$204:D$214)&gt;25,25,SUM(HistoricalDailyRainfall!D$204:D$214))</f>
        <v>25</v>
      </c>
      <c r="G22">
        <f>IF(SUM(HistoricalDailyRainfall!E$204:E$214)&gt;25,25,SUM(HistoricalDailyRainfall!E$204:E$214))</f>
        <v>25</v>
      </c>
      <c r="H22">
        <f>IF(SUM(HistoricalDailyRainfall!F$204:F$214)&gt;25,25,SUM(HistoricalDailyRainfall!F$204:F$214))</f>
        <v>25</v>
      </c>
      <c r="I22">
        <f>IF(SUM(HistoricalDailyRainfall!G$204:G$214)&gt;25,25,SUM(HistoricalDailyRainfall!G$204:G$214))</f>
        <v>25</v>
      </c>
      <c r="J22">
        <f>IF(SUM(HistoricalDailyRainfall!H$204:H$214)&gt;25,25,SUM(HistoricalDailyRainfall!H$204:H$214))</f>
        <v>25</v>
      </c>
      <c r="K22">
        <f>IF(SUM(HistoricalDailyRainfall!I$204:I$214)&gt;25,25,SUM(HistoricalDailyRainfall!I$204:I$214))</f>
        <v>25</v>
      </c>
      <c r="L22">
        <f>IF(SUM(HistoricalDailyRainfall!J$204:J$214)&gt;25,25,SUM(HistoricalDailyRainfall!J$204:J$214))</f>
        <v>25</v>
      </c>
      <c r="M22">
        <f>IF(SUM(HistoricalDailyRainfall!K$204:K$214)&gt;25,25,SUM(HistoricalDailyRainfall!K$204:K$214))</f>
        <v>25</v>
      </c>
      <c r="N22">
        <f>IF(SUM(HistoricalDailyRainfall!L$204:L$214)&gt;25,25,SUM(HistoricalDailyRainfall!L$204:L$214))</f>
        <v>25</v>
      </c>
      <c r="O22">
        <f>IF(SUM(HistoricalDailyRainfall!M$204:M$214)&gt;25,25,SUM(HistoricalDailyRainfall!M$204:M$214))</f>
        <v>25</v>
      </c>
      <c r="P22">
        <f>IF(SUM(HistoricalDailyRainfall!N$204:N$214)&gt;25,25,SUM(HistoricalDailyRainfall!N$204:N$214))</f>
        <v>25</v>
      </c>
      <c r="Q22">
        <f>IF(SUM(HistoricalDailyRainfall!O$204:O$214)&gt;25,25,SUM(HistoricalDailyRainfall!O$204:O$214))</f>
        <v>25</v>
      </c>
      <c r="R22">
        <f>IF(SUM(HistoricalDailyRainfall!P$204:P$214)&gt;25,25,SUM(HistoricalDailyRainfall!P$204:P$214))</f>
        <v>25</v>
      </c>
    </row>
    <row r="23" spans="1:18" ht="12.75" thickBot="1">
      <c r="A23" s="25">
        <v>40756</v>
      </c>
      <c r="B23" s="24">
        <v>22</v>
      </c>
      <c r="C23" s="26">
        <v>40765</v>
      </c>
      <c r="D23">
        <f>IF(SUM(HistoricalDailyRainfall!B$215:B$224)&gt;25,25,SUM(HistoricalDailyRainfall!B$215:B$224))</f>
        <v>25</v>
      </c>
      <c r="E23">
        <f>IF(SUM(HistoricalDailyRainfall!C$215:C$224)&gt;25,25,SUM(HistoricalDailyRainfall!C$215:C$224))</f>
        <v>25</v>
      </c>
      <c r="F23">
        <f>IF(SUM(HistoricalDailyRainfall!D$215:D$224)&gt;25,25,SUM(HistoricalDailyRainfall!D$215:D$224))</f>
        <v>25</v>
      </c>
      <c r="G23">
        <f>IF(SUM(HistoricalDailyRainfall!E$215:E$224)&gt;25,25,SUM(HistoricalDailyRainfall!E$215:E$224))</f>
        <v>25</v>
      </c>
      <c r="H23">
        <f>IF(SUM(HistoricalDailyRainfall!F$215:F$224)&gt;25,25,SUM(HistoricalDailyRainfall!F$215:F$224))</f>
        <v>25</v>
      </c>
      <c r="I23">
        <f>IF(SUM(HistoricalDailyRainfall!G$215:G$224)&gt;25,25,SUM(HistoricalDailyRainfall!G$215:G$224))</f>
        <v>25</v>
      </c>
      <c r="J23">
        <f>IF(SUM(HistoricalDailyRainfall!H$215:H$224)&gt;25,25,SUM(HistoricalDailyRainfall!H$215:H$224))</f>
        <v>25</v>
      </c>
      <c r="K23">
        <f>IF(SUM(HistoricalDailyRainfall!I$215:I$224)&gt;25,25,SUM(HistoricalDailyRainfall!I$215:I$224))</f>
        <v>25</v>
      </c>
      <c r="L23">
        <f>IF(SUM(HistoricalDailyRainfall!J$215:J$224)&gt;25,25,SUM(HistoricalDailyRainfall!J$215:J$224))</f>
        <v>25</v>
      </c>
      <c r="M23">
        <f>IF(SUM(HistoricalDailyRainfall!K$215:K$224)&gt;25,25,SUM(HistoricalDailyRainfall!K$215:K$224))</f>
        <v>25</v>
      </c>
      <c r="N23">
        <f>IF(SUM(HistoricalDailyRainfall!L$215:L$224)&gt;25,25,SUM(HistoricalDailyRainfall!L$215:L$224))</f>
        <v>25</v>
      </c>
      <c r="O23">
        <f>IF(SUM(HistoricalDailyRainfall!M$215:M$224)&gt;25,25,SUM(HistoricalDailyRainfall!M$215:M$224))</f>
        <v>25</v>
      </c>
      <c r="P23">
        <f>IF(SUM(HistoricalDailyRainfall!N$215:N$224)&gt;25,25,SUM(HistoricalDailyRainfall!N$215:N$224))</f>
        <v>25</v>
      </c>
      <c r="Q23">
        <f>IF(SUM(HistoricalDailyRainfall!O$215:O$224)&gt;25,25,SUM(HistoricalDailyRainfall!O$215:O$224))</f>
        <v>25</v>
      </c>
      <c r="R23">
        <f>IF(SUM(HistoricalDailyRainfall!P$215:P$224)&gt;25,25,SUM(HistoricalDailyRainfall!P$215:P$224))</f>
        <v>5.510097</v>
      </c>
    </row>
    <row r="24" spans="1:18" ht="12.75" thickBot="1">
      <c r="A24" s="25">
        <v>40766</v>
      </c>
      <c r="B24" s="24">
        <v>23</v>
      </c>
      <c r="C24" s="26">
        <v>40775</v>
      </c>
      <c r="D24">
        <f>IF(SUM(HistoricalDailyRainfall!B$225:B$234)&gt;25,25,SUM(HistoricalDailyRainfall!B$225:B$234))</f>
        <v>25</v>
      </c>
      <c r="E24">
        <f>IF(SUM(HistoricalDailyRainfall!C$225:C$234)&gt;25,25,SUM(HistoricalDailyRainfall!C$225:C$234))</f>
        <v>25</v>
      </c>
      <c r="F24">
        <f>IF(SUM(HistoricalDailyRainfall!D$225:D$234)&gt;25,25,SUM(HistoricalDailyRainfall!D$225:D$234))</f>
        <v>25</v>
      </c>
      <c r="G24">
        <f>IF(SUM(HistoricalDailyRainfall!E$225:E$234)&gt;25,25,SUM(HistoricalDailyRainfall!E$225:E$234))</f>
        <v>25</v>
      </c>
      <c r="H24">
        <f>IF(SUM(HistoricalDailyRainfall!F$225:F$234)&gt;25,25,SUM(HistoricalDailyRainfall!F$225:F$234))</f>
        <v>25</v>
      </c>
      <c r="I24">
        <f>IF(SUM(HistoricalDailyRainfall!G$225:G$234)&gt;25,25,SUM(HistoricalDailyRainfall!G$225:G$234))</f>
        <v>25</v>
      </c>
      <c r="J24">
        <f>IF(SUM(HistoricalDailyRainfall!H$225:H$234)&gt;25,25,SUM(HistoricalDailyRainfall!H$225:H$234))</f>
        <v>25</v>
      </c>
      <c r="K24">
        <f>IF(SUM(HistoricalDailyRainfall!I$225:I$234)&gt;25,25,SUM(HistoricalDailyRainfall!I$225:I$234))</f>
        <v>25</v>
      </c>
      <c r="L24">
        <f>IF(SUM(HistoricalDailyRainfall!J$225:J$234)&gt;25,25,SUM(HistoricalDailyRainfall!J$225:J$234))</f>
        <v>25</v>
      </c>
      <c r="M24">
        <f>IF(SUM(HistoricalDailyRainfall!K$225:K$234)&gt;25,25,SUM(HistoricalDailyRainfall!K$225:K$234))</f>
        <v>25</v>
      </c>
      <c r="N24">
        <f>IF(SUM(HistoricalDailyRainfall!L$225:L$234)&gt;25,25,SUM(HistoricalDailyRainfall!L$225:L$234))</f>
        <v>25</v>
      </c>
      <c r="O24">
        <f>IF(SUM(HistoricalDailyRainfall!M$225:M$234)&gt;25,25,SUM(HistoricalDailyRainfall!M$225:M$234))</f>
        <v>25</v>
      </c>
      <c r="P24">
        <f>IF(SUM(HistoricalDailyRainfall!N$225:N$234)&gt;25,25,SUM(HistoricalDailyRainfall!N$225:N$234))</f>
        <v>25</v>
      </c>
      <c r="Q24">
        <f>IF(SUM(HistoricalDailyRainfall!O$225:O$234)&gt;25,25,SUM(HistoricalDailyRainfall!O$225:O$234))</f>
        <v>22.06271</v>
      </c>
      <c r="R24">
        <f>IF(SUM(HistoricalDailyRainfall!P$225:P$234)&gt;25,25,SUM(HistoricalDailyRainfall!P$225:P$234))</f>
        <v>25</v>
      </c>
    </row>
    <row r="25" spans="1:18" ht="12.75" thickBot="1">
      <c r="A25" s="25">
        <v>40776</v>
      </c>
      <c r="B25" s="24">
        <v>24</v>
      </c>
      <c r="C25" s="26">
        <v>40786</v>
      </c>
      <c r="D25">
        <f>IF(SUM(HistoricalDailyRainfall!B$235:B$245)&gt;25,25,SUM(HistoricalDailyRainfall!B$235:B$245))</f>
        <v>25</v>
      </c>
      <c r="E25">
        <f>IF(SUM(HistoricalDailyRainfall!C$235:C$245)&gt;25,25,SUM(HistoricalDailyRainfall!C$235:C$245))</f>
        <v>25</v>
      </c>
      <c r="F25">
        <f>IF(SUM(HistoricalDailyRainfall!D$235:D$245)&gt;25,25,SUM(HistoricalDailyRainfall!D$235:D$245))</f>
        <v>15.462029000000001</v>
      </c>
      <c r="G25">
        <f>IF(SUM(HistoricalDailyRainfall!E$235:E$245)&gt;25,25,SUM(HistoricalDailyRainfall!E$235:E$245))</f>
        <v>25</v>
      </c>
      <c r="H25">
        <f>IF(SUM(HistoricalDailyRainfall!F$235:F$245)&gt;25,25,SUM(HistoricalDailyRainfall!F$235:F$245))</f>
        <v>25</v>
      </c>
      <c r="I25">
        <f>IF(SUM(HistoricalDailyRainfall!G$235:G$245)&gt;25,25,SUM(HistoricalDailyRainfall!G$235:G$245))</f>
        <v>23.0485799</v>
      </c>
      <c r="J25">
        <f>IF(SUM(HistoricalDailyRainfall!H$235:H$245)&gt;25,25,SUM(HistoricalDailyRainfall!H$235:H$245))</f>
        <v>24.787487900000002</v>
      </c>
      <c r="K25">
        <f>IF(SUM(HistoricalDailyRainfall!I$235:I$245)&gt;25,25,SUM(HistoricalDailyRainfall!I$235:I$245))</f>
        <v>25</v>
      </c>
      <c r="L25">
        <f>IF(SUM(HistoricalDailyRainfall!J$235:J$245)&gt;25,25,SUM(HistoricalDailyRainfall!J$235:J$245))</f>
        <v>25</v>
      </c>
      <c r="M25">
        <f>IF(SUM(HistoricalDailyRainfall!K$235:K$245)&gt;25,25,SUM(HistoricalDailyRainfall!K$235:K$245))</f>
        <v>20.2881876</v>
      </c>
      <c r="N25">
        <f>IF(SUM(HistoricalDailyRainfall!L$235:L$245)&gt;25,25,SUM(HistoricalDailyRainfall!L$235:L$245))</f>
        <v>25</v>
      </c>
      <c r="O25">
        <f>IF(SUM(HistoricalDailyRainfall!M$235:M$245)&gt;25,25,SUM(HistoricalDailyRainfall!M$235:M$245))</f>
        <v>25</v>
      </c>
      <c r="P25">
        <f>IF(SUM(HistoricalDailyRainfall!N$235:N$245)&gt;25,25,SUM(HistoricalDailyRainfall!N$235:N$245))</f>
        <v>25</v>
      </c>
      <c r="Q25">
        <f>IF(SUM(HistoricalDailyRainfall!O$235:O$245)&gt;25,25,SUM(HistoricalDailyRainfall!O$235:O$245))</f>
        <v>25</v>
      </c>
      <c r="R25">
        <f>IF(SUM(HistoricalDailyRainfall!P$235:P$245)&gt;25,25,SUM(HistoricalDailyRainfall!P$235:P$245))</f>
        <v>25</v>
      </c>
    </row>
    <row r="26" spans="1:18" ht="12.75" thickBot="1">
      <c r="A26" s="25">
        <v>40787</v>
      </c>
      <c r="B26" s="24">
        <v>25</v>
      </c>
      <c r="C26" s="26">
        <v>40796</v>
      </c>
      <c r="D26">
        <f>IF(SUM(HistoricalDailyRainfall!B$246:B$255)&gt;25,25,SUM(HistoricalDailyRainfall!B$246:B$255))</f>
        <v>25</v>
      </c>
      <c r="E26">
        <f>IF(SUM(HistoricalDailyRainfall!C$246:C$255)&gt;25,25,SUM(HistoricalDailyRainfall!C$246:C$255))</f>
        <v>25</v>
      </c>
      <c r="F26">
        <f>IF(SUM(HistoricalDailyRainfall!D$246:D$255)&gt;25,25,SUM(HistoricalDailyRainfall!D$246:D$255))</f>
        <v>0.5384991</v>
      </c>
      <c r="G26">
        <f>IF(SUM(HistoricalDailyRainfall!E$246:E$255)&gt;25,25,SUM(HistoricalDailyRainfall!E$246:E$255))</f>
        <v>25</v>
      </c>
      <c r="H26">
        <f>IF(SUM(HistoricalDailyRainfall!F$246:F$255)&gt;25,25,SUM(HistoricalDailyRainfall!F$246:F$255))</f>
        <v>25</v>
      </c>
      <c r="I26">
        <f>IF(SUM(HistoricalDailyRainfall!G$246:G$255)&gt;25,25,SUM(HistoricalDailyRainfall!G$246:G$255))</f>
        <v>9.616441</v>
      </c>
      <c r="J26">
        <f>IF(SUM(HistoricalDailyRainfall!H$246:H$255)&gt;25,25,SUM(HistoricalDailyRainfall!H$246:H$255))</f>
        <v>25</v>
      </c>
      <c r="K26">
        <f>IF(SUM(HistoricalDailyRainfall!I$246:I$255)&gt;25,25,SUM(HistoricalDailyRainfall!I$246:I$255))</f>
        <v>25</v>
      </c>
      <c r="L26">
        <f>IF(SUM(HistoricalDailyRainfall!J$246:J$255)&gt;25,25,SUM(HistoricalDailyRainfall!J$246:J$255))</f>
        <v>25</v>
      </c>
      <c r="M26">
        <f>IF(SUM(HistoricalDailyRainfall!K$246:K$255)&gt;25,25,SUM(HistoricalDailyRainfall!K$246:K$255))</f>
        <v>6.169071199999999</v>
      </c>
      <c r="N26">
        <f>IF(SUM(HistoricalDailyRainfall!L$246:L$255)&gt;25,25,SUM(HistoricalDailyRainfall!L$246:L$255))</f>
        <v>18.929247</v>
      </c>
      <c r="O26">
        <f>IF(SUM(HistoricalDailyRainfall!M$246:M$255)&gt;25,25,SUM(HistoricalDailyRainfall!M$246:M$255))</f>
        <v>25</v>
      </c>
      <c r="P26">
        <f>IF(SUM(HistoricalDailyRainfall!N$246:N$255)&gt;25,25,SUM(HistoricalDailyRainfall!N$246:N$255))</f>
        <v>25</v>
      </c>
      <c r="Q26">
        <f>IF(SUM(HistoricalDailyRainfall!O$246:O$255)&gt;25,25,SUM(HistoricalDailyRainfall!O$246:O$255))</f>
        <v>25</v>
      </c>
      <c r="R26">
        <f>IF(SUM(HistoricalDailyRainfall!P$246:P$255)&gt;25,25,SUM(HistoricalDailyRainfall!P$246:P$255))</f>
        <v>25</v>
      </c>
    </row>
    <row r="27" spans="1:18" ht="12.75" thickBot="1">
      <c r="A27" s="25">
        <v>40797</v>
      </c>
      <c r="B27" s="24">
        <v>26</v>
      </c>
      <c r="C27" s="26">
        <v>40806</v>
      </c>
      <c r="D27">
        <f>IF(SUM(HistoricalDailyRainfall!B$256:B$265)&gt;25,25,SUM(HistoricalDailyRainfall!B$256:B$265))</f>
        <v>6.506843</v>
      </c>
      <c r="E27">
        <f>IF(SUM(HistoricalDailyRainfall!C$256:C$265)&gt;25,25,SUM(HistoricalDailyRainfall!C$256:C$265))</f>
        <v>10.441184</v>
      </c>
      <c r="F27">
        <f>IF(SUM(HistoricalDailyRainfall!D$256:D$265)&gt;25,25,SUM(HistoricalDailyRainfall!D$256:D$265))</f>
        <v>8.909849</v>
      </c>
      <c r="G27">
        <f>IF(SUM(HistoricalDailyRainfall!E$256:E$265)&gt;25,25,SUM(HistoricalDailyRainfall!E$256:E$265))</f>
        <v>14.6771963</v>
      </c>
      <c r="H27">
        <f>IF(SUM(HistoricalDailyRainfall!F$256:F$265)&gt;25,25,SUM(HistoricalDailyRainfall!F$256:F$265))</f>
        <v>5.2387257</v>
      </c>
      <c r="I27">
        <f>IF(SUM(HistoricalDailyRainfall!G$256:G$265)&gt;25,25,SUM(HistoricalDailyRainfall!G$256:G$265))</f>
        <v>1.257651</v>
      </c>
      <c r="J27">
        <f>IF(SUM(HistoricalDailyRainfall!H$256:H$265)&gt;25,25,SUM(HistoricalDailyRainfall!H$256:H$265))</f>
        <v>15.177987</v>
      </c>
      <c r="K27">
        <f>IF(SUM(HistoricalDailyRainfall!I$256:I$265)&gt;25,25,SUM(HistoricalDailyRainfall!I$256:I$265))</f>
        <v>12.955179</v>
      </c>
      <c r="L27">
        <f>IF(SUM(HistoricalDailyRainfall!J$256:J$265)&gt;25,25,SUM(HistoricalDailyRainfall!J$256:J$265))</f>
        <v>14.416563</v>
      </c>
      <c r="M27">
        <f>IF(SUM(HistoricalDailyRainfall!K$256:K$265)&gt;25,25,SUM(HistoricalDailyRainfall!K$256:K$265))</f>
        <v>9.4836</v>
      </c>
      <c r="N27">
        <f>IF(SUM(HistoricalDailyRainfall!L$256:L$265)&gt;25,25,SUM(HistoricalDailyRainfall!L$256:L$265))</f>
        <v>8.005866</v>
      </c>
      <c r="O27">
        <f>IF(SUM(HistoricalDailyRainfall!M$256:M$265)&gt;25,25,SUM(HistoricalDailyRainfall!M$256:M$265))</f>
        <v>8.323005</v>
      </c>
      <c r="P27">
        <f>IF(SUM(HistoricalDailyRainfall!N$256:N$265)&gt;25,25,SUM(HistoricalDailyRainfall!N$256:N$265))</f>
        <v>7.057099</v>
      </c>
      <c r="Q27">
        <f>IF(SUM(HistoricalDailyRainfall!O$256:O$265)&gt;25,25,SUM(HistoricalDailyRainfall!O$256:O$265))</f>
        <v>0.9637472</v>
      </c>
      <c r="R27">
        <f>IF(SUM(HistoricalDailyRainfall!P$256:P$265)&gt;25,25,SUM(HistoricalDailyRainfall!P$256:P$265))</f>
        <v>0.2087882</v>
      </c>
    </row>
    <row r="28" spans="1:18" ht="12.75" thickBot="1">
      <c r="A28" s="25">
        <v>40807</v>
      </c>
      <c r="B28" s="24">
        <v>27</v>
      </c>
      <c r="C28" s="26">
        <v>40816</v>
      </c>
      <c r="D28">
        <f>IF(SUM(HistoricalDailyRainfall!B$266:B$275)&gt;25,25,SUM(HistoricalDailyRainfall!B$266:B$275))</f>
        <v>0</v>
      </c>
      <c r="E28">
        <f>IF(SUM(HistoricalDailyRainfall!C$266:C$275)&gt;25,25,SUM(HistoricalDailyRainfall!C$266:C$275))</f>
        <v>6.874682</v>
      </c>
      <c r="F28">
        <f>IF(SUM(HistoricalDailyRainfall!D$266:D$275)&gt;25,25,SUM(HistoricalDailyRainfall!D$266:D$275))</f>
        <v>0.690506</v>
      </c>
      <c r="G28">
        <f>IF(SUM(HistoricalDailyRainfall!E$266:E$275)&gt;25,25,SUM(HistoricalDailyRainfall!E$266:E$275))</f>
        <v>11.38186</v>
      </c>
      <c r="H28">
        <f>IF(SUM(HistoricalDailyRainfall!F$266:F$275)&gt;25,25,SUM(HistoricalDailyRainfall!F$266:F$275))</f>
        <v>0</v>
      </c>
      <c r="I28">
        <f>IF(SUM(HistoricalDailyRainfall!G$266:G$275)&gt;25,25,SUM(HistoricalDailyRainfall!G$266:G$275))</f>
        <v>5.2515909999999995</v>
      </c>
      <c r="J28">
        <f>IF(SUM(HistoricalDailyRainfall!H$266:H$275)&gt;25,25,SUM(HistoricalDailyRainfall!H$266:H$275))</f>
        <v>0</v>
      </c>
      <c r="K28">
        <f>IF(SUM(HistoricalDailyRainfall!I$266:I$275)&gt;25,25,SUM(HistoricalDailyRainfall!I$266:I$275))</f>
        <v>1.892331</v>
      </c>
      <c r="L28">
        <f>IF(SUM(HistoricalDailyRainfall!J$266:J$275)&gt;25,25,SUM(HistoricalDailyRainfall!J$266:J$275))</f>
        <v>18.313806</v>
      </c>
      <c r="M28">
        <f>IF(SUM(HistoricalDailyRainfall!K$266:K$275)&gt;25,25,SUM(HistoricalDailyRainfall!K$266:K$275))</f>
        <v>0</v>
      </c>
      <c r="N28">
        <f>IF(SUM(HistoricalDailyRainfall!L$266:L$275)&gt;25,25,SUM(HistoricalDailyRainfall!L$266:L$275))</f>
        <v>11.288226</v>
      </c>
      <c r="O28">
        <f>IF(SUM(HistoricalDailyRainfall!M$266:M$275)&gt;25,25,SUM(HistoricalDailyRainfall!M$266:M$275))</f>
        <v>0</v>
      </c>
      <c r="P28">
        <f>IF(SUM(HistoricalDailyRainfall!N$266:N$275)&gt;25,25,SUM(HistoricalDailyRainfall!N$266:N$275))</f>
        <v>0</v>
      </c>
      <c r="Q28">
        <f>IF(SUM(HistoricalDailyRainfall!O$266:O$275)&gt;25,25,SUM(HistoricalDailyRainfall!O$266:O$275))</f>
        <v>3.7878480000000003</v>
      </c>
      <c r="R28">
        <f>IF(SUM(HistoricalDailyRainfall!P$266:P$275)&gt;25,25,SUM(HistoricalDailyRainfall!P$266:P$275))</f>
        <v>0</v>
      </c>
    </row>
    <row r="29" spans="1:18" ht="12.75" thickBot="1">
      <c r="A29" s="25">
        <v>40817</v>
      </c>
      <c r="B29" s="24">
        <v>28</v>
      </c>
      <c r="C29" s="26">
        <v>40826</v>
      </c>
      <c r="D29">
        <f>IF(SUM(HistoricalDailyRainfall!B$276:B$285)&gt;25,25,SUM(HistoricalDailyRainfall!B$276:B$285))</f>
        <v>0</v>
      </c>
      <c r="E29">
        <f>IF(SUM(HistoricalDailyRainfall!C$276:C$285)&gt;25,25,SUM(HistoricalDailyRainfall!C$276:C$285))</f>
        <v>0</v>
      </c>
      <c r="F29">
        <f>IF(SUM(HistoricalDailyRainfall!D$276:D$285)&gt;25,25,SUM(HistoricalDailyRainfall!D$276:D$285))</f>
        <v>0</v>
      </c>
      <c r="G29">
        <f>IF(SUM(HistoricalDailyRainfall!E$276:E$285)&gt;25,25,SUM(HistoricalDailyRainfall!E$276:E$285))</f>
        <v>12.95568</v>
      </c>
      <c r="H29">
        <f>IF(SUM(HistoricalDailyRainfall!F$276:F$285)&gt;25,25,SUM(HistoricalDailyRainfall!F$276:F$285))</f>
        <v>4.47879</v>
      </c>
      <c r="I29">
        <f>IF(SUM(HistoricalDailyRainfall!G$276:G$285)&gt;25,25,SUM(HistoricalDailyRainfall!G$276:G$285))</f>
        <v>0</v>
      </c>
      <c r="J29">
        <f>IF(SUM(HistoricalDailyRainfall!H$276:H$285)&gt;25,25,SUM(HistoricalDailyRainfall!H$276:H$285))</f>
        <v>0</v>
      </c>
      <c r="K29">
        <f>IF(SUM(HistoricalDailyRainfall!I$276:I$285)&gt;25,25,SUM(HistoricalDailyRainfall!I$276:I$285))</f>
        <v>0</v>
      </c>
      <c r="L29">
        <f>IF(SUM(HistoricalDailyRainfall!J$276:J$285)&gt;25,25,SUM(HistoricalDailyRainfall!J$276:J$285))</f>
        <v>1.268643</v>
      </c>
      <c r="M29">
        <f>IF(SUM(HistoricalDailyRainfall!K$276:K$285)&gt;25,25,SUM(HistoricalDailyRainfall!K$276:K$285))</f>
        <v>0</v>
      </c>
      <c r="N29">
        <f>IF(SUM(HistoricalDailyRainfall!L$276:L$285)&gt;25,25,SUM(HistoricalDailyRainfall!L$276:L$285))</f>
        <v>0</v>
      </c>
      <c r="O29">
        <f>IF(SUM(HistoricalDailyRainfall!M$276:M$285)&gt;25,25,SUM(HistoricalDailyRainfall!M$276:M$285))</f>
        <v>3.126531</v>
      </c>
      <c r="P29">
        <f>IF(SUM(HistoricalDailyRainfall!N$276:N$285)&gt;25,25,SUM(HistoricalDailyRainfall!N$276:N$285))</f>
        <v>0</v>
      </c>
      <c r="Q29">
        <f>IF(SUM(HistoricalDailyRainfall!O$276:O$285)&gt;25,25,SUM(HistoricalDailyRainfall!O$276:O$285))</f>
        <v>4.273433</v>
      </c>
      <c r="R29">
        <f>IF(SUM(HistoricalDailyRainfall!P$276:P$285)&gt;25,25,SUM(HistoricalDailyRainfall!P$276:P$285))</f>
        <v>5.72314</v>
      </c>
    </row>
    <row r="30" spans="1:18" ht="12.75" thickBot="1">
      <c r="A30" s="25">
        <v>40827</v>
      </c>
      <c r="B30" s="24">
        <v>29</v>
      </c>
      <c r="C30" s="26">
        <v>40836</v>
      </c>
      <c r="D30">
        <f>IF(SUM(HistoricalDailyRainfall!B$286:B$295)&gt;25,25,SUM(HistoricalDailyRainfall!B$286:B$295))</f>
        <v>0</v>
      </c>
      <c r="E30">
        <f>IF(SUM(HistoricalDailyRainfall!C$286:C$295)&gt;25,25,SUM(HistoricalDailyRainfall!C$286:C$295))</f>
        <v>0</v>
      </c>
      <c r="F30">
        <f>IF(SUM(HistoricalDailyRainfall!D$286:D$295)&gt;25,25,SUM(HistoricalDailyRainfall!D$286:D$295))</f>
        <v>16.132563</v>
      </c>
      <c r="G30">
        <f>IF(SUM(HistoricalDailyRainfall!E$286:E$295)&gt;25,25,SUM(HistoricalDailyRainfall!E$286:E$295))</f>
        <v>0</v>
      </c>
      <c r="H30">
        <f>IF(SUM(HistoricalDailyRainfall!F$286:F$295)&gt;25,25,SUM(HistoricalDailyRainfall!F$286:F$295))</f>
        <v>11.739832</v>
      </c>
      <c r="I30">
        <f>IF(SUM(HistoricalDailyRainfall!G$286:G$295)&gt;25,25,SUM(HistoricalDailyRainfall!G$286:G$295))</f>
        <v>0</v>
      </c>
      <c r="J30">
        <f>IF(SUM(HistoricalDailyRainfall!H$286:H$295)&gt;25,25,SUM(HistoricalDailyRainfall!H$286:H$295))</f>
        <v>0</v>
      </c>
      <c r="K30">
        <f>IF(SUM(HistoricalDailyRainfall!I$286:I$295)&gt;25,25,SUM(HistoricalDailyRainfall!I$286:I$295))</f>
        <v>2.407522</v>
      </c>
      <c r="L30">
        <f>IF(SUM(HistoricalDailyRainfall!J$286:J$295)&gt;25,25,SUM(HistoricalDailyRainfall!J$286:J$295))</f>
        <v>0</v>
      </c>
      <c r="M30">
        <f>IF(SUM(HistoricalDailyRainfall!K$286:K$295)&gt;25,25,SUM(HistoricalDailyRainfall!K$286:K$295))</f>
        <v>0</v>
      </c>
      <c r="N30">
        <f>IF(SUM(HistoricalDailyRainfall!L$286:L$295)&gt;25,25,SUM(HistoricalDailyRainfall!L$286:L$295))</f>
        <v>0</v>
      </c>
      <c r="O30">
        <f>IF(SUM(HistoricalDailyRainfall!M$286:M$295)&gt;25,25,SUM(HistoricalDailyRainfall!M$286:M$295))</f>
        <v>3.533559</v>
      </c>
      <c r="P30">
        <f>IF(SUM(HistoricalDailyRainfall!N$286:N$295)&gt;25,25,SUM(HistoricalDailyRainfall!N$286:N$295))</f>
        <v>0</v>
      </c>
      <c r="Q30">
        <f>IF(SUM(HistoricalDailyRainfall!O$286:O$295)&gt;25,25,SUM(HistoricalDailyRainfall!O$286:O$295))</f>
        <v>0</v>
      </c>
      <c r="R30">
        <f>IF(SUM(HistoricalDailyRainfall!P$286:P$295)&gt;25,25,SUM(HistoricalDailyRainfall!P$286:P$295))</f>
        <v>25</v>
      </c>
    </row>
    <row r="31" spans="1:18" ht="12.75" thickBot="1">
      <c r="A31" s="25">
        <v>40837</v>
      </c>
      <c r="B31" s="24">
        <v>30</v>
      </c>
      <c r="C31" s="26">
        <v>40847</v>
      </c>
      <c r="D31">
        <f>IF(SUM(HistoricalDailyRainfall!B$296:B$306)&gt;25,25,SUM(HistoricalDailyRainfall!B$296:B$306))</f>
        <v>1.55975</v>
      </c>
      <c r="E31">
        <f>IF(SUM(HistoricalDailyRainfall!C$296:C$306)&gt;25,25,SUM(HistoricalDailyRainfall!C$296:C$306))</f>
        <v>0</v>
      </c>
      <c r="F31">
        <f>IF(SUM(HistoricalDailyRainfall!D$296:D$306)&gt;25,25,SUM(HistoricalDailyRainfall!D$296:D$306))</f>
        <v>25</v>
      </c>
      <c r="G31">
        <f>IF(SUM(HistoricalDailyRainfall!E$296:E$306)&gt;25,25,SUM(HistoricalDailyRainfall!E$296:E$306))</f>
        <v>0</v>
      </c>
      <c r="H31">
        <f>IF(SUM(HistoricalDailyRainfall!F$296:F$306)&gt;25,25,SUM(HistoricalDailyRainfall!F$296:F$306))</f>
        <v>0</v>
      </c>
      <c r="I31">
        <f>IF(SUM(HistoricalDailyRainfall!G$296:G$306)&gt;25,25,SUM(HistoricalDailyRainfall!G$296:G$306))</f>
        <v>5.519464</v>
      </c>
      <c r="J31">
        <f>IF(SUM(HistoricalDailyRainfall!H$296:H$306)&gt;25,25,SUM(HistoricalDailyRainfall!H$296:H$306))</f>
        <v>0</v>
      </c>
      <c r="K31">
        <f>IF(SUM(HistoricalDailyRainfall!I$296:I$306)&gt;25,25,SUM(HistoricalDailyRainfall!I$296:I$306))</f>
        <v>4.0795869</v>
      </c>
      <c r="L31">
        <f>IF(SUM(HistoricalDailyRainfall!J$296:J$306)&gt;25,25,SUM(HistoricalDailyRainfall!J$296:J$306))</f>
        <v>0</v>
      </c>
      <c r="M31">
        <f>IF(SUM(HistoricalDailyRainfall!K$296:K$306)&gt;25,25,SUM(HistoricalDailyRainfall!K$296:K$306))</f>
        <v>0</v>
      </c>
      <c r="N31">
        <f>IF(SUM(HistoricalDailyRainfall!L$296:L$306)&gt;25,25,SUM(HistoricalDailyRainfall!L$296:L$306))</f>
        <v>0</v>
      </c>
      <c r="O31">
        <f>IF(SUM(HistoricalDailyRainfall!M$296:M$306)&gt;25,25,SUM(HistoricalDailyRainfall!M$296:M$306))</f>
        <v>15.311205000000001</v>
      </c>
      <c r="P31">
        <f>IF(SUM(HistoricalDailyRainfall!N$296:N$306)&gt;25,25,SUM(HistoricalDailyRainfall!N$296:N$306))</f>
        <v>0</v>
      </c>
      <c r="Q31">
        <f>IF(SUM(HistoricalDailyRainfall!O$296:O$306)&gt;25,25,SUM(HistoricalDailyRainfall!O$296:O$306))</f>
        <v>6.5503788</v>
      </c>
      <c r="R31">
        <f>IF(SUM(HistoricalDailyRainfall!P$296:P$306)&gt;25,25,SUM(HistoricalDailyRainfall!P$296:P$306))</f>
        <v>0.58968</v>
      </c>
    </row>
    <row r="32" spans="1:18" ht="12.75" thickBot="1">
      <c r="A32" s="25">
        <v>40848</v>
      </c>
      <c r="B32" s="24">
        <v>31</v>
      </c>
      <c r="C32" s="26">
        <v>40857</v>
      </c>
      <c r="D32">
        <f>IF(SUM(HistoricalDailyRainfall!B$307:B$316)&gt;25,25,SUM(HistoricalDailyRainfall!B$307:B$316))</f>
        <v>0</v>
      </c>
      <c r="E32">
        <f>IF(SUM(HistoricalDailyRainfall!C$307:C$316)&gt;25,25,SUM(HistoricalDailyRainfall!C$307:C$316))</f>
        <v>0</v>
      </c>
      <c r="F32">
        <f>IF(SUM(HistoricalDailyRainfall!D$307:D$316)&gt;25,25,SUM(HistoricalDailyRainfall!D$307:D$316))</f>
        <v>0</v>
      </c>
      <c r="G32">
        <f>IF(SUM(HistoricalDailyRainfall!E$307:E$316)&gt;25,25,SUM(HistoricalDailyRainfall!E$307:E$316))</f>
        <v>0</v>
      </c>
      <c r="H32">
        <f>IF(SUM(HistoricalDailyRainfall!F$307:F$316)&gt;25,25,SUM(HistoricalDailyRainfall!F$307:F$316))</f>
        <v>0</v>
      </c>
      <c r="I32">
        <f>IF(SUM(HistoricalDailyRainfall!G$307:G$316)&gt;25,25,SUM(HistoricalDailyRainfall!G$307:G$316))</f>
        <v>9.314434</v>
      </c>
      <c r="J32">
        <f>IF(SUM(HistoricalDailyRainfall!H$307:H$316)&gt;25,25,SUM(HistoricalDailyRainfall!H$307:H$316))</f>
        <v>0</v>
      </c>
      <c r="K32">
        <f>IF(SUM(HistoricalDailyRainfall!I$307:I$316)&gt;25,25,SUM(HistoricalDailyRainfall!I$307:I$316))</f>
        <v>0</v>
      </c>
      <c r="L32">
        <f>IF(SUM(HistoricalDailyRainfall!J$307:J$316)&gt;25,25,SUM(HistoricalDailyRainfall!J$307:J$316))</f>
        <v>0</v>
      </c>
      <c r="M32">
        <f>IF(SUM(HistoricalDailyRainfall!K$307:K$316)&gt;25,25,SUM(HistoricalDailyRainfall!K$307:K$316))</f>
        <v>2.829307</v>
      </c>
      <c r="N32">
        <f>IF(SUM(HistoricalDailyRainfall!L$307:L$316)&gt;25,25,SUM(HistoricalDailyRainfall!L$307:L$316))</f>
        <v>0</v>
      </c>
      <c r="O32">
        <f>IF(SUM(HistoricalDailyRainfall!M$307:M$316)&gt;25,25,SUM(HistoricalDailyRainfall!M$307:M$316))</f>
        <v>0</v>
      </c>
      <c r="P32">
        <f>IF(SUM(HistoricalDailyRainfall!N$307:N$316)&gt;25,25,SUM(HistoricalDailyRainfall!N$307:N$316))</f>
        <v>0</v>
      </c>
      <c r="Q32">
        <f>IF(SUM(HistoricalDailyRainfall!O$307:O$316)&gt;25,25,SUM(HistoricalDailyRainfall!O$307:O$316))</f>
        <v>1.5514873</v>
      </c>
      <c r="R32">
        <f>IF(SUM(HistoricalDailyRainfall!P$307:P$316)&gt;25,25,SUM(HistoricalDailyRainfall!P$307:P$316))</f>
        <v>0</v>
      </c>
    </row>
    <row r="33" spans="1:18" ht="12.75" thickBot="1">
      <c r="A33" s="25">
        <v>40858</v>
      </c>
      <c r="B33" s="24">
        <v>32</v>
      </c>
      <c r="C33" s="26">
        <v>40867</v>
      </c>
      <c r="D33">
        <f>IF(SUM(HistoricalDailyRainfall!B$317:B$326)&gt;25,25,SUM(HistoricalDailyRainfall!B$317:B$326))</f>
        <v>0</v>
      </c>
      <c r="E33">
        <f>IF(SUM(HistoricalDailyRainfall!C$317:C$326)&gt;25,25,SUM(HistoricalDailyRainfall!C$317:C$326))</f>
        <v>8.927812</v>
      </c>
      <c r="F33">
        <f>IF(SUM(HistoricalDailyRainfall!D$317:D$326)&gt;25,25,SUM(HistoricalDailyRainfall!D$317:D$326))</f>
        <v>0</v>
      </c>
      <c r="G33">
        <f>IF(SUM(HistoricalDailyRainfall!E$317:E$326)&gt;25,25,SUM(HistoricalDailyRainfall!E$317:E$326))</f>
        <v>0</v>
      </c>
      <c r="H33">
        <f>IF(SUM(HistoricalDailyRainfall!F$317:F$326)&gt;25,25,SUM(HistoricalDailyRainfall!F$317:F$326))</f>
        <v>0</v>
      </c>
      <c r="I33">
        <f>IF(SUM(HistoricalDailyRainfall!G$317:G$326)&gt;25,25,SUM(HistoricalDailyRainfall!G$317:G$326))</f>
        <v>0</v>
      </c>
      <c r="J33">
        <f>IF(SUM(HistoricalDailyRainfall!H$317:H$326)&gt;25,25,SUM(HistoricalDailyRainfall!H$317:H$326))</f>
        <v>0</v>
      </c>
      <c r="K33">
        <f>IF(SUM(HistoricalDailyRainfall!I$317:I$326)&gt;25,25,SUM(HistoricalDailyRainfall!I$317:I$326))</f>
        <v>0</v>
      </c>
      <c r="L33">
        <f>IF(SUM(HistoricalDailyRainfall!J$317:J$326)&gt;25,25,SUM(HistoricalDailyRainfall!J$317:J$326))</f>
        <v>0</v>
      </c>
      <c r="M33">
        <f>IF(SUM(HistoricalDailyRainfall!K$317:K$326)&gt;25,25,SUM(HistoricalDailyRainfall!K$317:K$326))</f>
        <v>0</v>
      </c>
      <c r="N33">
        <f>IF(SUM(HistoricalDailyRainfall!L$317:L$326)&gt;25,25,SUM(HistoricalDailyRainfall!L$317:L$326))</f>
        <v>7.667922</v>
      </c>
      <c r="O33">
        <f>IF(SUM(HistoricalDailyRainfall!M$317:M$326)&gt;25,25,SUM(HistoricalDailyRainfall!M$317:M$326))</f>
        <v>0</v>
      </c>
      <c r="P33">
        <f>IF(SUM(HistoricalDailyRainfall!N$317:N$326)&gt;25,25,SUM(HistoricalDailyRainfall!N$317:N$326))</f>
        <v>0</v>
      </c>
      <c r="Q33">
        <f>IF(SUM(HistoricalDailyRainfall!O$317:O$326)&gt;25,25,SUM(HistoricalDailyRainfall!O$317:O$326))</f>
        <v>0</v>
      </c>
      <c r="R33">
        <f>IF(SUM(HistoricalDailyRainfall!P$317:P$326)&gt;25,25,SUM(HistoricalDailyRainfall!P$317:P$326))</f>
        <v>0</v>
      </c>
    </row>
    <row r="34" spans="1:18" ht="12.75" thickBot="1">
      <c r="A34" s="25">
        <v>40868</v>
      </c>
      <c r="B34" s="24">
        <v>33</v>
      </c>
      <c r="C34" s="26">
        <v>40877</v>
      </c>
      <c r="D34">
        <f>IF(SUM(HistoricalDailyRainfall!B$327:B$336)&gt;25,25,SUM(HistoricalDailyRainfall!B$327:B$336))</f>
        <v>0</v>
      </c>
      <c r="E34">
        <f>IF(SUM(HistoricalDailyRainfall!C$327:C$336)&gt;25,25,SUM(HistoricalDailyRainfall!C$327:C$336))</f>
        <v>9.818255</v>
      </c>
      <c r="F34">
        <f>IF(SUM(HistoricalDailyRainfall!D$327:D$336)&gt;25,25,SUM(HistoricalDailyRainfall!D$327:D$336))</f>
        <v>0</v>
      </c>
      <c r="G34">
        <f>IF(SUM(HistoricalDailyRainfall!E$327:E$336)&gt;25,25,SUM(HistoricalDailyRainfall!E$327:E$336))</f>
        <v>0</v>
      </c>
      <c r="H34">
        <f>IF(SUM(HistoricalDailyRainfall!F$327:F$336)&gt;25,25,SUM(HistoricalDailyRainfall!F$327:F$336))</f>
        <v>0</v>
      </c>
      <c r="I34">
        <f>IF(SUM(HistoricalDailyRainfall!G$327:G$336)&gt;25,25,SUM(HistoricalDailyRainfall!G$327:G$336))</f>
        <v>3.750937</v>
      </c>
      <c r="J34">
        <f>IF(SUM(HistoricalDailyRainfall!H$327:H$336)&gt;25,25,SUM(HistoricalDailyRainfall!H$327:H$336))</f>
        <v>0</v>
      </c>
      <c r="K34">
        <f>IF(SUM(HistoricalDailyRainfall!I$327:I$336)&gt;25,25,SUM(HistoricalDailyRainfall!I$327:I$336))</f>
        <v>0</v>
      </c>
      <c r="L34">
        <f>IF(SUM(HistoricalDailyRainfall!J$327:J$336)&gt;25,25,SUM(HistoricalDailyRainfall!J$327:J$336))</f>
        <v>0</v>
      </c>
      <c r="M34">
        <f>IF(SUM(HistoricalDailyRainfall!K$327:K$336)&gt;25,25,SUM(HistoricalDailyRainfall!K$327:K$336))</f>
        <v>0</v>
      </c>
      <c r="N34">
        <f>IF(SUM(HistoricalDailyRainfall!L$327:L$336)&gt;25,25,SUM(HistoricalDailyRainfall!L$327:L$336))</f>
        <v>0</v>
      </c>
      <c r="O34">
        <f>IF(SUM(HistoricalDailyRainfall!M$327:M$336)&gt;25,25,SUM(HistoricalDailyRainfall!M$327:M$336))</f>
        <v>0.2368355</v>
      </c>
      <c r="P34">
        <f>IF(SUM(HistoricalDailyRainfall!N$327:N$336)&gt;25,25,SUM(HistoricalDailyRainfall!N$327:N$336))</f>
        <v>0.3516157</v>
      </c>
      <c r="Q34">
        <f>IF(SUM(HistoricalDailyRainfall!O$327:O$336)&gt;25,25,SUM(HistoricalDailyRainfall!O$327:O$336))</f>
        <v>0</v>
      </c>
      <c r="R34">
        <f>IF(SUM(HistoricalDailyRainfall!P$327:P$336)&gt;25,25,SUM(HistoricalDailyRainfall!P$327:P$336))</f>
        <v>2.31922</v>
      </c>
    </row>
    <row r="35" spans="1:18" ht="12.75" thickBot="1">
      <c r="A35" s="25">
        <v>40878</v>
      </c>
      <c r="B35" s="24">
        <v>34</v>
      </c>
      <c r="C35" s="26">
        <v>40887</v>
      </c>
      <c r="D35">
        <f>IF(SUM(HistoricalDailyRainfall!B$337:B$346)&gt;25,25,SUM(HistoricalDailyRainfall!B$337:B$346))</f>
        <v>0</v>
      </c>
      <c r="E35">
        <f>IF(SUM(HistoricalDailyRainfall!C$337:C$346)&gt;25,25,SUM(HistoricalDailyRainfall!C$337:C$346))</f>
        <v>0</v>
      </c>
      <c r="F35">
        <f>IF(SUM(HistoricalDailyRainfall!D$337:D$346)&gt;25,25,SUM(HistoricalDailyRainfall!D$337:D$346))</f>
        <v>1.584318</v>
      </c>
      <c r="G35">
        <f>IF(SUM(HistoricalDailyRainfall!E$337:E$346)&gt;25,25,SUM(HistoricalDailyRainfall!E$337:E$346))</f>
        <v>0</v>
      </c>
      <c r="H35">
        <f>IF(SUM(HistoricalDailyRainfall!F$337:F$346)&gt;25,25,SUM(HistoricalDailyRainfall!F$337:F$346))</f>
        <v>0</v>
      </c>
      <c r="I35">
        <f>IF(SUM(HistoricalDailyRainfall!G$337:G$346)&gt;25,25,SUM(HistoricalDailyRainfall!G$337:G$346))</f>
        <v>0</v>
      </c>
      <c r="J35">
        <f>IF(SUM(HistoricalDailyRainfall!H$337:H$346)&gt;25,25,SUM(HistoricalDailyRainfall!H$337:H$346))</f>
        <v>0</v>
      </c>
      <c r="K35">
        <f>IF(SUM(HistoricalDailyRainfall!I$337:I$346)&gt;25,25,SUM(HistoricalDailyRainfall!I$337:I$346))</f>
        <v>0.5089037</v>
      </c>
      <c r="L35">
        <f>IF(SUM(HistoricalDailyRainfall!J$337:J$346)&gt;25,25,SUM(HistoricalDailyRainfall!J$337:J$346))</f>
        <v>0</v>
      </c>
      <c r="M35">
        <f>IF(SUM(HistoricalDailyRainfall!K$337:K$346)&gt;25,25,SUM(HistoricalDailyRainfall!K$337:K$346))</f>
        <v>0</v>
      </c>
      <c r="N35">
        <f>IF(SUM(HistoricalDailyRainfall!L$337:L$346)&gt;25,25,SUM(HistoricalDailyRainfall!L$337:L$346))</f>
        <v>0</v>
      </c>
      <c r="O35">
        <f>IF(SUM(HistoricalDailyRainfall!M$337:M$346)&gt;25,25,SUM(HistoricalDailyRainfall!M$337:M$346))</f>
        <v>0</v>
      </c>
      <c r="P35">
        <f>IF(SUM(HistoricalDailyRainfall!N$337:N$346)&gt;25,25,SUM(HistoricalDailyRainfall!N$337:N$346))</f>
        <v>0</v>
      </c>
      <c r="Q35">
        <f>IF(SUM(HistoricalDailyRainfall!O$337:O$346)&gt;25,25,SUM(HistoricalDailyRainfall!O$337:O$346))</f>
        <v>0</v>
      </c>
      <c r="R35">
        <f>IF(SUM(HistoricalDailyRainfall!P$337:P$346)&gt;25,25,SUM(HistoricalDailyRainfall!P$337:P$346))</f>
        <v>0</v>
      </c>
    </row>
    <row r="36" spans="1:18" ht="12.75" thickBot="1">
      <c r="A36" s="25">
        <v>40888</v>
      </c>
      <c r="B36" s="24">
        <v>35</v>
      </c>
      <c r="C36" s="26">
        <v>40897</v>
      </c>
      <c r="D36">
        <f>IF(SUM(HistoricalDailyRainfall!B$347:B$356)&gt;25,25,SUM(HistoricalDailyRainfall!B$347:B$356))</f>
        <v>7.2828159999999995</v>
      </c>
      <c r="E36">
        <f>IF(SUM(HistoricalDailyRainfall!C$347:C$356)&gt;25,25,SUM(HistoricalDailyRainfall!C$347:C$356))</f>
        <v>0</v>
      </c>
      <c r="F36">
        <f>IF(SUM(HistoricalDailyRainfall!D$347:D$356)&gt;25,25,SUM(HistoricalDailyRainfall!D$347:D$356))</f>
        <v>0</v>
      </c>
      <c r="G36">
        <f>IF(SUM(HistoricalDailyRainfall!E$347:E$356)&gt;25,25,SUM(HistoricalDailyRainfall!E$347:E$356))</f>
        <v>0</v>
      </c>
      <c r="H36">
        <f>IF(SUM(HistoricalDailyRainfall!F$347:F$356)&gt;25,25,SUM(HistoricalDailyRainfall!F$347:F$356))</f>
        <v>0.9166190000000001</v>
      </c>
      <c r="I36">
        <f>IF(SUM(HistoricalDailyRainfall!G$347:G$356)&gt;25,25,SUM(HistoricalDailyRainfall!G$347:G$356))</f>
        <v>0</v>
      </c>
      <c r="J36">
        <f>IF(SUM(HistoricalDailyRainfall!H$347:H$356)&gt;25,25,SUM(HistoricalDailyRainfall!H$347:H$356))</f>
        <v>0</v>
      </c>
      <c r="K36">
        <f>IF(SUM(HistoricalDailyRainfall!I$347:I$356)&gt;25,25,SUM(HistoricalDailyRainfall!I$347:I$356))</f>
        <v>0.2291573</v>
      </c>
      <c r="L36">
        <f>IF(SUM(HistoricalDailyRainfall!J$347:J$356)&gt;25,25,SUM(HistoricalDailyRainfall!J$347:J$356))</f>
        <v>0</v>
      </c>
      <c r="M36">
        <f>IF(SUM(HistoricalDailyRainfall!K$347:K$356)&gt;25,25,SUM(HistoricalDailyRainfall!K$347:K$356))</f>
        <v>0</v>
      </c>
      <c r="N36">
        <f>IF(SUM(HistoricalDailyRainfall!L$347:L$356)&gt;25,25,SUM(HistoricalDailyRainfall!L$347:L$356))</f>
        <v>0</v>
      </c>
      <c r="O36">
        <f>IF(SUM(HistoricalDailyRainfall!M$347:M$356)&gt;25,25,SUM(HistoricalDailyRainfall!M$347:M$356))</f>
        <v>0</v>
      </c>
      <c r="P36">
        <f>IF(SUM(HistoricalDailyRainfall!N$347:N$356)&gt;25,25,SUM(HistoricalDailyRainfall!N$347:N$356))</f>
        <v>0</v>
      </c>
      <c r="Q36">
        <f>IF(SUM(HistoricalDailyRainfall!O$347:O$356)&gt;25,25,SUM(HistoricalDailyRainfall!O$347:O$356))</f>
        <v>0</v>
      </c>
      <c r="R36">
        <f>IF(SUM(HistoricalDailyRainfall!P$347:P$356)&gt;25,25,SUM(HistoricalDailyRainfall!P$347:P$356))</f>
        <v>0</v>
      </c>
    </row>
    <row r="37" spans="1:18" ht="12.75" thickBot="1">
      <c r="A37" s="25">
        <v>40898</v>
      </c>
      <c r="B37" s="24">
        <v>36</v>
      </c>
      <c r="C37" s="26">
        <v>40908</v>
      </c>
      <c r="D37">
        <f>IF(SUM(HistoricalDailyRainfall!B$357:B$367)&gt;25,25,SUM(HistoricalDailyRainfall!B$357:B$367))</f>
        <v>0</v>
      </c>
      <c r="E37">
        <f>IF(SUM(HistoricalDailyRainfall!C$357:C$367)&gt;25,25,SUM(HistoricalDailyRainfall!C$357:C$367))</f>
        <v>0</v>
      </c>
      <c r="F37">
        <f>IF(SUM(HistoricalDailyRainfall!D$357:D$367)&gt;25,25,SUM(HistoricalDailyRainfall!D$357:D$367))</f>
        <v>0</v>
      </c>
      <c r="G37">
        <f>IF(SUM(HistoricalDailyRainfall!E$357:E$367)&gt;25,25,SUM(HistoricalDailyRainfall!E$357:E$367))</f>
        <v>0</v>
      </c>
      <c r="H37">
        <f>IF(SUM(HistoricalDailyRainfall!F$357:F$367)&gt;25,25,SUM(HistoricalDailyRainfall!F$357:F$367))</f>
        <v>0</v>
      </c>
      <c r="I37">
        <f>IF(SUM(HistoricalDailyRainfall!G$357:G$367)&gt;25,25,SUM(HistoricalDailyRainfall!G$357:G$367))</f>
        <v>0</v>
      </c>
      <c r="J37">
        <f>IF(SUM(HistoricalDailyRainfall!H$357:H$367)&gt;25,25,SUM(HistoricalDailyRainfall!H$357:H$367))</f>
        <v>0</v>
      </c>
      <c r="K37">
        <f>IF(SUM(HistoricalDailyRainfall!I$357:I$367)&gt;25,25,SUM(HistoricalDailyRainfall!I$357:I$367))</f>
        <v>0</v>
      </c>
      <c r="L37">
        <f>IF(SUM(HistoricalDailyRainfall!J$357:J$367)&gt;25,25,SUM(HistoricalDailyRainfall!J$357:J$367))</f>
        <v>0</v>
      </c>
      <c r="M37">
        <f>IF(SUM(HistoricalDailyRainfall!K$357:K$367)&gt;25,25,SUM(HistoricalDailyRainfall!K$357:K$367))</f>
        <v>0</v>
      </c>
      <c r="N37">
        <f>IF(SUM(HistoricalDailyRainfall!L$357:L$367)&gt;25,25,SUM(HistoricalDailyRainfall!L$357:L$367))</f>
        <v>0</v>
      </c>
      <c r="O37">
        <f>IF(SUM(HistoricalDailyRainfall!M$357:M$367)&gt;25,25,SUM(HistoricalDailyRainfall!M$357:M$367))</f>
        <v>0</v>
      </c>
      <c r="P37">
        <f>IF(SUM(HistoricalDailyRainfall!N$357:N$367)&gt;25,25,SUM(HistoricalDailyRainfall!N$357:N$367))</f>
        <v>0</v>
      </c>
      <c r="Q37">
        <f>IF(SUM(HistoricalDailyRainfall!O$357:O$367)&gt;25,25,SUM(HistoricalDailyRainfall!O$357:O$367))</f>
        <v>0</v>
      </c>
      <c r="R37">
        <f>IF(SUM(HistoricalDailyRainfall!P$357:P$367)&gt;25,25,SUM(HistoricalDailyRainfall!P$357:P$367))</f>
        <v>0</v>
      </c>
    </row>
    <row r="40" spans="1:18" s="27" customFormat="1" ht="12">
      <c r="A40" s="27" t="s">
        <v>28</v>
      </c>
      <c r="D40" s="27">
        <f>SUMIF($B$2:$B$37,CONCATENATE("&lt;=",TEXT($B$47,0)),D$2:D$37)-SUMIF($B$2:$B$37,CONCATENATE("&lt;",TEXT($B$46,0)),D$2:D$37)</f>
        <v>0</v>
      </c>
      <c r="E40" s="27">
        <f aca="true" t="shared" si="0" ref="E40:R40">SUMIF($B$2:$B$37,CONCATENATE("&lt;=",TEXT($B$47,0)),E$2:E$37)-SUMIF($B$2:$B$37,CONCATENATE("&lt;",TEXT($B$46,0)),E$2:E$37)</f>
        <v>0</v>
      </c>
      <c r="F40" s="27">
        <f t="shared" si="0"/>
        <v>0</v>
      </c>
      <c r="G40" s="27">
        <f t="shared" si="0"/>
        <v>0</v>
      </c>
      <c r="H40" s="27">
        <f t="shared" si="0"/>
        <v>0</v>
      </c>
      <c r="I40" s="27">
        <f t="shared" si="0"/>
        <v>0</v>
      </c>
      <c r="J40" s="27">
        <f t="shared" si="0"/>
        <v>0</v>
      </c>
      <c r="K40" s="27">
        <f t="shared" si="0"/>
        <v>0</v>
      </c>
      <c r="L40" s="27">
        <f t="shared" si="0"/>
        <v>0</v>
      </c>
      <c r="M40" s="27">
        <f t="shared" si="0"/>
        <v>0</v>
      </c>
      <c r="N40" s="27">
        <f t="shared" si="0"/>
        <v>0</v>
      </c>
      <c r="O40" s="27">
        <f t="shared" si="0"/>
        <v>0</v>
      </c>
      <c r="P40" s="27">
        <f t="shared" si="0"/>
        <v>0</v>
      </c>
      <c r="Q40" s="27">
        <f t="shared" si="0"/>
        <v>0</v>
      </c>
      <c r="R40" s="27">
        <f t="shared" si="0"/>
        <v>0</v>
      </c>
    </row>
    <row r="41" spans="1:18" s="54" customFormat="1" ht="12">
      <c r="A41" s="54" t="s">
        <v>29</v>
      </c>
      <c r="D41" s="54">
        <f>IF(D$40&lt;Controls!$B$14,1-(D$40-Controls!$B$15)/(Controls!$B$14-Controls!$B$15),0)</f>
        <v>0</v>
      </c>
      <c r="E41" s="54">
        <f>IF(E$40&lt;Controls!$B$14,1-(E$40-Controls!$B$15)/(Controls!$B$14-Controls!$B$15),0)</f>
        <v>0</v>
      </c>
      <c r="F41" s="54">
        <f>IF(F$40&lt;Controls!$B$14,1-(F$40-Controls!$B$15)/(Controls!$B$14-Controls!$B$15),0)</f>
        <v>0</v>
      </c>
      <c r="G41" s="54">
        <f>IF(G$40&lt;Controls!$B$14,1-(G$40-Controls!$B$15)/(Controls!$B$14-Controls!$B$15),0)</f>
        <v>0</v>
      </c>
      <c r="H41" s="54">
        <f>IF(H$40&lt;Controls!$B$14,1-(H$40-Controls!$B$15)/(Controls!$B$14-Controls!$B$15),0)</f>
        <v>0</v>
      </c>
      <c r="I41" s="54">
        <f>IF(I$40&lt;Controls!$B$14,1-(I$40-Controls!$B$15)/(Controls!$B$14-Controls!$B$15),0)</f>
        <v>0</v>
      </c>
      <c r="J41" s="54">
        <f>IF(J$40&lt;Controls!$B$14,1-(J$40-Controls!$B$15)/(Controls!$B$14-Controls!$B$15),0)</f>
        <v>0</v>
      </c>
      <c r="K41" s="54">
        <f>IF(K$40&lt;Controls!$B$14,1-(K$40-Controls!$B$15)/(Controls!$B$14-Controls!$B$15),0)</f>
        <v>0</v>
      </c>
      <c r="L41" s="54">
        <f>IF(L$40&lt;Controls!$B$14,1-(L$40-Controls!$B$15)/(Controls!$B$14-Controls!$B$15),0)</f>
        <v>0</v>
      </c>
      <c r="M41" s="54">
        <f>IF(M$40&lt;Controls!$B$14,1-(M$40-Controls!$B$15)/(Controls!$B$14-Controls!$B$15),0)</f>
        <v>0</v>
      </c>
      <c r="N41" s="54">
        <f>IF(N$40&lt;Controls!$B$14,1-(N$40-Controls!$B$15)/(Controls!$B$14-Controls!$B$15),0)</f>
        <v>0</v>
      </c>
      <c r="O41" s="54">
        <f>IF(O$40&lt;Controls!$B$14,1-(O$40-Controls!$B$15)/(Controls!$B$14-Controls!$B$15),0)</f>
        <v>0</v>
      </c>
      <c r="P41" s="54">
        <f>IF(P$40&lt;Controls!$B$14,1-(P$40-Controls!$B$15)/(Controls!$B$14-Controls!$B$15),0)</f>
        <v>0</v>
      </c>
      <c r="Q41" s="54">
        <f>IF(Q$40&lt;Controls!$B$14,1-(Q$40-Controls!$B$15)/(Controls!$B$14-Controls!$B$15),0)</f>
        <v>0</v>
      </c>
      <c r="R41" s="54">
        <f>IF(R$40&lt;Controls!$B$14,1-(R$40-Controls!$B$15)/(Controls!$B$14-Controls!$B$15),0)</f>
        <v>0</v>
      </c>
    </row>
    <row r="45" ht="12">
      <c r="A45" t="s">
        <v>30</v>
      </c>
    </row>
    <row r="46" spans="1:2" ht="12">
      <c r="A46" s="5" t="s">
        <v>37</v>
      </c>
      <c r="B46" s="8">
        <f>Controls!$B$12</f>
        <v>0</v>
      </c>
    </row>
    <row r="47" spans="1:2" ht="12">
      <c r="A47" s="5" t="s">
        <v>38</v>
      </c>
      <c r="B47" s="8">
        <f>Controls!$B$13</f>
        <v>0</v>
      </c>
    </row>
    <row r="48" spans="1:2" ht="12">
      <c r="A48" s="5" t="s">
        <v>36</v>
      </c>
      <c r="B48" s="8">
        <f>Controls!$B$14</f>
        <v>0</v>
      </c>
    </row>
    <row r="49" spans="1:2" ht="12">
      <c r="A49" s="5" t="s">
        <v>35</v>
      </c>
      <c r="B49" s="8">
        <f>Controls!$B$15</f>
        <v>0</v>
      </c>
    </row>
    <row r="50" spans="1:2" ht="12">
      <c r="A50" s="5" t="s">
        <v>34</v>
      </c>
      <c r="B50">
        <f>Controls!$B$16</f>
        <v>25</v>
      </c>
    </row>
    <row r="51" spans="1:2" ht="12">
      <c r="A51" s="5"/>
      <c r="B5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Jessica Sharoff</cp:lastModifiedBy>
  <cp:lastPrinted>2006-09-06T18:49:16Z</cp:lastPrinted>
  <dcterms:created xsi:type="dcterms:W3CDTF">2006-06-30T18:57:58Z</dcterms:created>
  <dcterms:modified xsi:type="dcterms:W3CDTF">2011-05-12T19:20:43Z</dcterms:modified>
  <cp:category/>
  <cp:version/>
  <cp:contentType/>
  <cp:contentStatus/>
</cp:coreProperties>
</file>